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TPA\RTP\2022 RTP Update\SCS Development\"/>
    </mc:Choice>
  </mc:AlternateContent>
  <xr:revisionPtr revIDLastSave="0" documentId="13_ncr:1_{44B053E1-27CD-40BE-B172-020213CB18B4}" xr6:coauthVersionLast="47" xr6:coauthVersionMax="47" xr10:uidLastSave="{00000000-0000-0000-0000-000000000000}"/>
  <bookViews>
    <workbookView xWindow="23880" yWindow="-120" windowWidth="24240" windowHeight="13140" activeTab="1" xr2:uid="{00000000-000D-0000-FFFF-FFFF00000000}"/>
  </bookViews>
  <sheets>
    <sheet name="2022_RTP_Updated_Phased_Dev" sheetId="2" r:id="rId1"/>
    <sheet name="SC_Changes" sheetId="4" r:id="rId2"/>
    <sheet name="COR Changes" sheetId="3" r:id="rId3"/>
    <sheet name="2018-RTP_Phased_Dev_Table" sheetId="1" r:id="rId4"/>
  </sheets>
  <definedNames>
    <definedName name="_xlnm.Print_Area" localSheetId="3">'2018-RTP_Phased_Dev_Table'!$A$1:$O$163</definedName>
    <definedName name="_xlnm.Print_Area" localSheetId="0">'2022_RTP_Updated_Phased_Dev'!$A$1:$O$178</definedName>
    <definedName name="_xlnm.Print_Titles" localSheetId="3">'2018-RTP_Phased_Dev_Table'!$1:$5</definedName>
    <definedName name="_xlnm.Print_Titles" localSheetId="0">'2022_RTP_Updated_Phased_Dev'!$1:$5</definedName>
    <definedName name="Z_969A05EC_2239_414E_98AB_F1187EC5EA72_.wvu.PrintArea" localSheetId="3" hidden="1">'2018-RTP_Phased_Dev_Table'!$A$1:$O$160</definedName>
    <definedName name="Z_969A05EC_2239_414E_98AB_F1187EC5EA72_.wvu.PrintArea" localSheetId="0" hidden="1">'2022_RTP_Updated_Phased_Dev'!$A$1:$O$175</definedName>
    <definedName name="Z_969A05EC_2239_414E_98AB_F1187EC5EA72_.wvu.PrintTitles" localSheetId="3" hidden="1">'2018-RTP_Phased_Dev_Table'!$1:$5</definedName>
    <definedName name="Z_969A05EC_2239_414E_98AB_F1187EC5EA72_.wvu.PrintTitles" localSheetId="0" hidden="1">'2022_RTP_Updated_Phased_Dev'!$1:$5</definedName>
  </definedNames>
  <calcPr calcId="191029"/>
  <customWorkbookViews>
    <customWorkbookView name="Sean Tiedgen - Personal View" guid="{969A05EC-2239-414E-98AB-F1187EC5EA72}" mergeInterval="0" personalView="1" maximized="1" windowWidth="1600" windowHeight="67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4" l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3" i="4"/>
  <c r="G11" i="3"/>
  <c r="G17" i="3"/>
  <c r="G32" i="3"/>
  <c r="G63" i="3"/>
  <c r="G44" i="3"/>
  <c r="G46" i="3"/>
  <c r="G67" i="3"/>
  <c r="G74" i="3"/>
  <c r="G75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4" i="3"/>
  <c r="O93" i="2" l="1"/>
  <c r="O94" i="2"/>
  <c r="N94" i="2"/>
  <c r="N93" i="2"/>
  <c r="N63" i="2"/>
  <c r="O63" i="2" s="1"/>
  <c r="N51" i="2"/>
  <c r="O51" i="2" s="1"/>
  <c r="N165" i="2" l="1"/>
  <c r="O165" i="2" s="1"/>
  <c r="N148" i="2" l="1"/>
  <c r="O148" i="2" s="1"/>
  <c r="N149" i="2"/>
  <c r="O149" i="2" s="1"/>
  <c r="N153" i="2"/>
  <c r="O153" i="2" s="1"/>
  <c r="N126" i="2"/>
  <c r="O126" i="2" s="1"/>
  <c r="N127" i="2"/>
  <c r="O127" i="2" s="1"/>
  <c r="N128" i="2"/>
  <c r="O128" i="2" s="1"/>
  <c r="N129" i="2"/>
  <c r="O129" i="2" s="1"/>
  <c r="N130" i="2"/>
  <c r="O130" i="2" s="1"/>
  <c r="N131" i="2"/>
  <c r="O131" i="2" s="1"/>
  <c r="N177" i="2"/>
  <c r="O177" i="2" s="1"/>
  <c r="N176" i="2"/>
  <c r="O176" i="2" s="1"/>
  <c r="N175" i="2"/>
  <c r="O175" i="2" s="1"/>
  <c r="N174" i="2"/>
  <c r="O174" i="2" s="1"/>
  <c r="N173" i="2"/>
  <c r="O173" i="2" s="1"/>
  <c r="N172" i="2"/>
  <c r="O172" i="2" s="1"/>
  <c r="N171" i="2"/>
  <c r="O171" i="2" s="1"/>
  <c r="N170" i="2"/>
  <c r="O170" i="2" s="1"/>
  <c r="N169" i="2"/>
  <c r="O169" i="2" s="1"/>
  <c r="N168" i="2"/>
  <c r="O168" i="2" s="1"/>
  <c r="N167" i="2"/>
  <c r="O167" i="2" s="1"/>
  <c r="N166" i="2"/>
  <c r="O166" i="2" s="1"/>
  <c r="N164" i="2"/>
  <c r="O164" i="2" s="1"/>
  <c r="N163" i="2"/>
  <c r="O163" i="2" s="1"/>
  <c r="O162" i="2"/>
  <c r="N161" i="2"/>
  <c r="O161" i="2" s="1"/>
  <c r="N160" i="2"/>
  <c r="O160" i="2" s="1"/>
  <c r="N159" i="2"/>
  <c r="O159" i="2" s="1"/>
  <c r="N158" i="2"/>
  <c r="O158" i="2" s="1"/>
  <c r="N157" i="2"/>
  <c r="O157" i="2" s="1"/>
  <c r="N156" i="2"/>
  <c r="O156" i="2" s="1"/>
  <c r="N155" i="2"/>
  <c r="O155" i="2" s="1"/>
  <c r="N154" i="2"/>
  <c r="O154" i="2" s="1"/>
  <c r="N152" i="2"/>
  <c r="O152" i="2" s="1"/>
  <c r="O151" i="2"/>
  <c r="N150" i="2"/>
  <c r="O150" i="2" s="1"/>
  <c r="N147" i="2"/>
  <c r="O147" i="2" s="1"/>
  <c r="N146" i="2"/>
  <c r="O146" i="2" s="1"/>
  <c r="N145" i="2"/>
  <c r="O145" i="2" s="1"/>
  <c r="N144" i="2"/>
  <c r="O144" i="2" s="1"/>
  <c r="N143" i="2"/>
  <c r="O143" i="2" s="1"/>
  <c r="N142" i="2"/>
  <c r="O142" i="2" s="1"/>
  <c r="N141" i="2"/>
  <c r="O141" i="2" s="1"/>
  <c r="N140" i="2"/>
  <c r="O140" i="2" s="1"/>
  <c r="N139" i="2"/>
  <c r="O139" i="2" s="1"/>
  <c r="N138" i="2"/>
  <c r="O138" i="2" s="1"/>
  <c r="N136" i="2"/>
  <c r="O136" i="2" s="1"/>
  <c r="N135" i="2"/>
  <c r="O135" i="2" s="1"/>
  <c r="N134" i="2"/>
  <c r="O134" i="2" s="1"/>
  <c r="N132" i="2"/>
  <c r="O132" i="2" s="1"/>
  <c r="N125" i="2"/>
  <c r="O125" i="2" s="1"/>
  <c r="N123" i="2"/>
  <c r="O123" i="2" s="1"/>
  <c r="N122" i="2"/>
  <c r="O122" i="2" s="1"/>
  <c r="N121" i="2"/>
  <c r="O121" i="2" s="1"/>
  <c r="N120" i="2"/>
  <c r="O120" i="2" s="1"/>
  <c r="N119" i="2"/>
  <c r="O119" i="2" s="1"/>
  <c r="N118" i="2"/>
  <c r="O118" i="2" s="1"/>
  <c r="N117" i="2"/>
  <c r="O117" i="2" s="1"/>
  <c r="N115" i="2"/>
  <c r="O115" i="2" s="1"/>
  <c r="N114" i="2"/>
  <c r="O114" i="2" s="1"/>
  <c r="N113" i="2"/>
  <c r="O113" i="2" s="1"/>
  <c r="N112" i="2"/>
  <c r="O112" i="2" s="1"/>
  <c r="N111" i="2"/>
  <c r="O111" i="2" s="1"/>
  <c r="N110" i="2"/>
  <c r="O110" i="2" s="1"/>
  <c r="N109" i="2"/>
  <c r="O109" i="2" s="1"/>
  <c r="N108" i="2"/>
  <c r="O108" i="2" s="1"/>
  <c r="N107" i="2"/>
  <c r="O107" i="2" s="1"/>
  <c r="N106" i="2"/>
  <c r="O106" i="2" s="1"/>
  <c r="N105" i="2"/>
  <c r="O105" i="2" s="1"/>
  <c r="N104" i="2"/>
  <c r="O104" i="2" s="1"/>
  <c r="N103" i="2"/>
  <c r="O103" i="2" s="1"/>
  <c r="N102" i="2"/>
  <c r="O102" i="2" s="1"/>
  <c r="N101" i="2"/>
  <c r="O101" i="2" s="1"/>
  <c r="N100" i="2"/>
  <c r="O100" i="2" s="1"/>
  <c r="N99" i="2"/>
  <c r="O99" i="2" s="1"/>
  <c r="N98" i="2"/>
  <c r="O98" i="2" s="1"/>
  <c r="N97" i="2"/>
  <c r="O97" i="2" s="1"/>
  <c r="N96" i="2"/>
  <c r="O96" i="2" s="1"/>
  <c r="N95" i="2"/>
  <c r="O95" i="2" s="1"/>
  <c r="N92" i="2"/>
  <c r="O92" i="2" s="1"/>
  <c r="N91" i="2"/>
  <c r="O91" i="2" s="1"/>
  <c r="N90" i="2"/>
  <c r="O90" i="2" s="1"/>
  <c r="N89" i="2"/>
  <c r="O89" i="2" s="1"/>
  <c r="N88" i="2"/>
  <c r="O88" i="2" s="1"/>
  <c r="N87" i="2"/>
  <c r="O87" i="2" s="1"/>
  <c r="N86" i="2"/>
  <c r="O86" i="2" s="1"/>
  <c r="N85" i="2"/>
  <c r="O85" i="2" s="1"/>
  <c r="N84" i="2"/>
  <c r="O84" i="2" s="1"/>
  <c r="N83" i="2"/>
  <c r="O83" i="2" s="1"/>
  <c r="N82" i="2"/>
  <c r="O82" i="2" s="1"/>
  <c r="N81" i="2"/>
  <c r="O81" i="2" s="1"/>
  <c r="N80" i="2"/>
  <c r="O80" i="2" s="1"/>
  <c r="N79" i="2"/>
  <c r="O79" i="2" s="1"/>
  <c r="N78" i="2"/>
  <c r="O78" i="2" s="1"/>
  <c r="N77" i="2"/>
  <c r="O77" i="2" s="1"/>
  <c r="N76" i="2"/>
  <c r="O76" i="2" s="1"/>
  <c r="N75" i="2"/>
  <c r="O75" i="2" s="1"/>
  <c r="N74" i="2"/>
  <c r="O74" i="2" s="1"/>
  <c r="N73" i="2"/>
  <c r="O73" i="2" s="1"/>
  <c r="N72" i="2"/>
  <c r="O72" i="2" s="1"/>
  <c r="N71" i="2"/>
  <c r="O71" i="2" s="1"/>
  <c r="N70" i="2"/>
  <c r="O70" i="2" s="1"/>
  <c r="N69" i="2"/>
  <c r="O69" i="2" s="1"/>
  <c r="N68" i="2"/>
  <c r="O68" i="2" s="1"/>
  <c r="N67" i="2"/>
  <c r="O67" i="2" s="1"/>
  <c r="N66" i="2"/>
  <c r="O66" i="2" s="1"/>
  <c r="N65" i="2"/>
  <c r="O65" i="2" s="1"/>
  <c r="N64" i="2"/>
  <c r="O64" i="2" s="1"/>
  <c r="N62" i="2"/>
  <c r="O62" i="2" s="1"/>
  <c r="N61" i="2"/>
  <c r="O61" i="2" s="1"/>
  <c r="N60" i="2"/>
  <c r="O60" i="2" s="1"/>
  <c r="N59" i="2"/>
  <c r="O59" i="2" s="1"/>
  <c r="N58" i="2"/>
  <c r="O58" i="2" s="1"/>
  <c r="N57" i="2"/>
  <c r="O57" i="2" s="1"/>
  <c r="N56" i="2"/>
  <c r="O56" i="2" s="1"/>
  <c r="N55" i="2"/>
  <c r="O55" i="2" s="1"/>
  <c r="N54" i="2"/>
  <c r="O54" i="2" s="1"/>
  <c r="N53" i="2"/>
  <c r="O53" i="2" s="1"/>
  <c r="M52" i="2"/>
  <c r="N52" i="2" s="1"/>
  <c r="O52" i="2" s="1"/>
  <c r="N50" i="2"/>
  <c r="O50" i="2" s="1"/>
  <c r="N49" i="2"/>
  <c r="O49" i="2" s="1"/>
  <c r="N48" i="2"/>
  <c r="O48" i="2" s="1"/>
  <c r="N47" i="2"/>
  <c r="O47" i="2" s="1"/>
  <c r="N46" i="2"/>
  <c r="O46" i="2" s="1"/>
  <c r="N45" i="2"/>
  <c r="O45" i="2" s="1"/>
  <c r="N44" i="2"/>
  <c r="O44" i="2" s="1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N37" i="2"/>
  <c r="O37" i="2" s="1"/>
  <c r="N36" i="2"/>
  <c r="O36" i="2" s="1"/>
  <c r="N35" i="2"/>
  <c r="O35" i="2" s="1"/>
  <c r="N34" i="2"/>
  <c r="O34" i="2" s="1"/>
  <c r="N33" i="2"/>
  <c r="O33" i="2" s="1"/>
  <c r="N32" i="2"/>
  <c r="O32" i="2" s="1"/>
  <c r="N31" i="2"/>
  <c r="O31" i="2" s="1"/>
  <c r="N30" i="2"/>
  <c r="O30" i="2" s="1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3" i="2"/>
  <c r="O23" i="2" s="1"/>
  <c r="N21" i="2"/>
  <c r="O21" i="2" s="1"/>
  <c r="N20" i="2"/>
  <c r="O20" i="2" s="1"/>
  <c r="N19" i="2"/>
  <c r="O19" i="2" s="1"/>
  <c r="N18" i="2"/>
  <c r="O18" i="2" s="1"/>
  <c r="N17" i="2"/>
  <c r="O17" i="2" s="1"/>
  <c r="N16" i="2"/>
  <c r="O16" i="2" s="1"/>
  <c r="N15" i="2"/>
  <c r="O15" i="2" s="1"/>
  <c r="N14" i="2"/>
  <c r="O14" i="2" s="1"/>
  <c r="N13" i="2"/>
  <c r="O13" i="2" s="1"/>
  <c r="N12" i="2"/>
  <c r="O12" i="2" s="1"/>
  <c r="N11" i="2"/>
  <c r="O11" i="2" s="1"/>
  <c r="N10" i="2"/>
  <c r="O10" i="2" s="1"/>
  <c r="N9" i="2"/>
  <c r="O9" i="2" s="1"/>
  <c r="N8" i="2"/>
  <c r="O8" i="2" s="1"/>
  <c r="N7" i="2"/>
  <c r="O7" i="2" s="1"/>
  <c r="O138" i="1"/>
  <c r="O148" i="1"/>
  <c r="O161" i="1"/>
  <c r="O162" i="1"/>
  <c r="N161" i="1"/>
  <c r="N162" i="1"/>
  <c r="N145" i="1" l="1"/>
  <c r="O145" i="1" s="1"/>
  <c r="N160" i="1"/>
  <c r="O160" i="1" s="1"/>
  <c r="N155" i="1"/>
  <c r="O155" i="1" s="1"/>
  <c r="N151" i="1"/>
  <c r="O151" i="1" s="1"/>
  <c r="N152" i="1"/>
  <c r="O152" i="1" s="1"/>
  <c r="N147" i="1"/>
  <c r="O147" i="1" s="1"/>
  <c r="N146" i="1"/>
  <c r="O146" i="1" s="1"/>
  <c r="N139" i="1"/>
  <c r="O139" i="1" s="1"/>
  <c r="N140" i="1"/>
  <c r="O140" i="1" s="1"/>
  <c r="N136" i="1"/>
  <c r="O136" i="1" s="1"/>
  <c r="N137" i="1"/>
  <c r="O137" i="1" s="1"/>
  <c r="N135" i="1"/>
  <c r="O135" i="1" s="1"/>
  <c r="N134" i="1"/>
  <c r="O134" i="1" s="1"/>
  <c r="N132" i="1"/>
  <c r="O132" i="1" s="1"/>
  <c r="N129" i="1"/>
  <c r="O129" i="1" s="1"/>
  <c r="N128" i="1"/>
  <c r="O128" i="1" s="1"/>
  <c r="N124" i="1"/>
  <c r="O124" i="1" s="1"/>
  <c r="N156" i="1"/>
  <c r="O156" i="1" s="1"/>
  <c r="N15" i="1"/>
  <c r="O15" i="1" s="1"/>
  <c r="N7" i="1"/>
  <c r="O7" i="1" s="1"/>
  <c r="N11" i="1"/>
  <c r="O11" i="1" s="1"/>
  <c r="N122" i="1"/>
  <c r="O122" i="1" s="1"/>
  <c r="N119" i="1"/>
  <c r="O119" i="1" s="1"/>
  <c r="N118" i="1"/>
  <c r="O118" i="1" s="1"/>
  <c r="N114" i="1"/>
  <c r="O114" i="1" s="1"/>
  <c r="N133" i="1"/>
  <c r="O133" i="1" s="1"/>
  <c r="N125" i="1"/>
  <c r="O125" i="1" s="1"/>
  <c r="N21" i="1"/>
  <c r="O21" i="1" s="1"/>
  <c r="N111" i="1"/>
  <c r="O111" i="1" s="1"/>
  <c r="N110" i="1"/>
  <c r="O110" i="1" s="1"/>
  <c r="N109" i="1"/>
  <c r="O109" i="1" s="1"/>
  <c r="N108" i="1"/>
  <c r="O108" i="1" s="1"/>
  <c r="N106" i="1"/>
  <c r="O106" i="1" s="1"/>
  <c r="N104" i="1"/>
  <c r="O104" i="1" s="1"/>
  <c r="N103" i="1"/>
  <c r="O103" i="1" s="1"/>
  <c r="N102" i="1"/>
  <c r="O102" i="1" s="1"/>
  <c r="N101" i="1"/>
  <c r="O101" i="1" s="1"/>
  <c r="N100" i="1"/>
  <c r="O100" i="1" s="1"/>
  <c r="N99" i="1"/>
  <c r="O99" i="1" s="1"/>
  <c r="N98" i="1"/>
  <c r="O98" i="1" s="1"/>
  <c r="N97" i="1"/>
  <c r="O97" i="1" s="1"/>
  <c r="N107" i="1"/>
  <c r="O107" i="1" s="1"/>
  <c r="N105" i="1"/>
  <c r="O105" i="1" s="1"/>
  <c r="N33" i="1"/>
  <c r="O33" i="1" s="1"/>
  <c r="N96" i="1"/>
  <c r="O96" i="1" s="1"/>
  <c r="N95" i="1"/>
  <c r="O95" i="1" s="1"/>
  <c r="N94" i="1"/>
  <c r="O94" i="1" s="1"/>
  <c r="N93" i="1"/>
  <c r="O93" i="1" s="1"/>
  <c r="N159" i="1"/>
  <c r="O159" i="1" s="1"/>
  <c r="N158" i="1"/>
  <c r="O158" i="1" s="1"/>
  <c r="N157" i="1"/>
  <c r="O157" i="1" s="1"/>
  <c r="N90" i="1"/>
  <c r="O90" i="1" s="1"/>
  <c r="N89" i="1"/>
  <c r="O89" i="1" s="1"/>
  <c r="N153" i="1"/>
  <c r="O153" i="1" s="1"/>
  <c r="N121" i="1"/>
  <c r="O121" i="1" s="1"/>
  <c r="N86" i="1"/>
  <c r="O86" i="1" s="1"/>
  <c r="N85" i="1"/>
  <c r="O85" i="1" s="1"/>
  <c r="N29" i="1"/>
  <c r="O29" i="1" s="1"/>
  <c r="N80" i="1"/>
  <c r="O80" i="1" s="1"/>
  <c r="N79" i="1"/>
  <c r="O79" i="1" s="1"/>
  <c r="N57" i="1"/>
  <c r="O57" i="1" s="1"/>
  <c r="N150" i="1"/>
  <c r="O150" i="1" s="1"/>
  <c r="N84" i="1"/>
  <c r="O84" i="1" s="1"/>
  <c r="N83" i="1"/>
  <c r="O83" i="1" s="1"/>
  <c r="N78" i="1"/>
  <c r="O78" i="1" s="1"/>
  <c r="N149" i="1"/>
  <c r="O149" i="1" s="1"/>
  <c r="N82" i="1"/>
  <c r="O82" i="1" s="1"/>
  <c r="N81" i="1"/>
  <c r="O81" i="1" s="1"/>
  <c r="N14" i="1"/>
  <c r="O14" i="1" s="1"/>
  <c r="N43" i="1"/>
  <c r="O43" i="1" s="1"/>
  <c r="N34" i="1"/>
  <c r="O34" i="1" s="1"/>
  <c r="N76" i="1"/>
  <c r="O76" i="1" s="1"/>
  <c r="N24" i="1"/>
  <c r="O24" i="1" s="1"/>
  <c r="N77" i="1"/>
  <c r="O77" i="1" s="1"/>
  <c r="N75" i="1"/>
  <c r="O75" i="1" s="1"/>
  <c r="N62" i="1"/>
  <c r="O62" i="1" s="1"/>
  <c r="N143" i="1"/>
  <c r="O143" i="1" s="1"/>
  <c r="N61" i="1"/>
  <c r="O61" i="1" s="1"/>
  <c r="N142" i="1"/>
  <c r="O142" i="1" s="1"/>
  <c r="N141" i="1"/>
  <c r="O141" i="1" s="1"/>
  <c r="N117" i="1"/>
  <c r="O117" i="1" s="1"/>
  <c r="N60" i="1"/>
  <c r="O60" i="1" s="1"/>
  <c r="N59" i="1"/>
  <c r="O59" i="1" s="1"/>
  <c r="N58" i="1"/>
  <c r="O58" i="1" s="1"/>
  <c r="N56" i="1"/>
  <c r="O56" i="1" s="1"/>
  <c r="N55" i="1"/>
  <c r="O55" i="1" s="1"/>
  <c r="N54" i="1"/>
  <c r="O54" i="1" s="1"/>
  <c r="N53" i="1"/>
  <c r="O53" i="1" s="1"/>
  <c r="N52" i="1"/>
  <c r="O52" i="1" s="1"/>
  <c r="M51" i="1"/>
  <c r="N51" i="1" s="1"/>
  <c r="O51" i="1" s="1"/>
  <c r="N50" i="1"/>
  <c r="O50" i="1" s="1"/>
  <c r="N49" i="1"/>
  <c r="O49" i="1" s="1"/>
  <c r="N47" i="1"/>
  <c r="O47" i="1" s="1"/>
  <c r="N46" i="1"/>
  <c r="O46" i="1" s="1"/>
  <c r="N45" i="1"/>
  <c r="O45" i="1" s="1"/>
  <c r="N44" i="1"/>
  <c r="O44" i="1" s="1"/>
  <c r="N42" i="1"/>
  <c r="O42" i="1" s="1"/>
  <c r="N41" i="1"/>
  <c r="O41" i="1" s="1"/>
  <c r="N40" i="1"/>
  <c r="O40" i="1" s="1"/>
  <c r="N39" i="1"/>
  <c r="O39" i="1" s="1"/>
  <c r="N38" i="1"/>
  <c r="O38" i="1" s="1"/>
  <c r="N37" i="1"/>
  <c r="O37" i="1" s="1"/>
  <c r="N36" i="1"/>
  <c r="O36" i="1" s="1"/>
  <c r="N35" i="1"/>
  <c r="O35" i="1" s="1"/>
  <c r="N113" i="1"/>
  <c r="O113" i="1" s="1"/>
  <c r="N13" i="1"/>
  <c r="O13" i="1" s="1"/>
  <c r="N9" i="1"/>
  <c r="O9" i="1" s="1"/>
  <c r="N8" i="1"/>
  <c r="O8" i="1" s="1"/>
  <c r="N12" i="1"/>
  <c r="O12" i="1" s="1"/>
  <c r="N131" i="1"/>
  <c r="O131" i="1" s="1"/>
  <c r="N30" i="1"/>
  <c r="O30" i="1" s="1"/>
  <c r="N130" i="1"/>
  <c r="O130" i="1" s="1"/>
  <c r="N127" i="1"/>
  <c r="O127" i="1" s="1"/>
  <c r="N28" i="1"/>
  <c r="O28" i="1" s="1"/>
  <c r="N27" i="1"/>
  <c r="O27" i="1" s="1"/>
  <c r="N126" i="1"/>
  <c r="O126" i="1" s="1"/>
  <c r="N26" i="1"/>
  <c r="O26" i="1" s="1"/>
  <c r="N25" i="1"/>
  <c r="O25" i="1" s="1"/>
  <c r="N23" i="1"/>
  <c r="O23" i="1" s="1"/>
  <c r="N144" i="1"/>
  <c r="O144" i="1" s="1"/>
  <c r="N48" i="1"/>
  <c r="O48" i="1" s="1"/>
  <c r="N20" i="1"/>
  <c r="O20" i="1" s="1"/>
  <c r="N19" i="1"/>
  <c r="O19" i="1" s="1"/>
  <c r="N18" i="1"/>
  <c r="O18" i="1" s="1"/>
  <c r="N17" i="1"/>
  <c r="O17" i="1" s="1"/>
  <c r="N16" i="1"/>
  <c r="O16" i="1" s="1"/>
  <c r="N92" i="1"/>
  <c r="O92" i="1" s="1"/>
  <c r="N91" i="1"/>
  <c r="O91" i="1" s="1"/>
  <c r="N154" i="1"/>
  <c r="O154" i="1" s="1"/>
  <c r="N88" i="1"/>
  <c r="O88" i="1" s="1"/>
  <c r="N87" i="1"/>
  <c r="O87" i="1" s="1"/>
  <c r="N120" i="1"/>
  <c r="O120" i="1" s="1"/>
  <c r="N74" i="1"/>
  <c r="O74" i="1" s="1"/>
  <c r="N73" i="1"/>
  <c r="O73" i="1" s="1"/>
  <c r="N72" i="1"/>
  <c r="O72" i="1" s="1"/>
  <c r="N71" i="1"/>
  <c r="O71" i="1" s="1"/>
  <c r="N70" i="1"/>
  <c r="O70" i="1" s="1"/>
  <c r="N69" i="1"/>
  <c r="O69" i="1" s="1"/>
  <c r="N68" i="1"/>
  <c r="O68" i="1" s="1"/>
  <c r="N67" i="1"/>
  <c r="O67" i="1" s="1"/>
  <c r="N66" i="1"/>
  <c r="O66" i="1" s="1"/>
  <c r="N65" i="1"/>
  <c r="O65" i="1" s="1"/>
  <c r="N64" i="1"/>
  <c r="O64" i="1" s="1"/>
  <c r="N63" i="1"/>
  <c r="O63" i="1" s="1"/>
  <c r="N116" i="1"/>
  <c r="O116" i="1" s="1"/>
  <c r="N115" i="1"/>
  <c r="O115" i="1" s="1"/>
  <c r="N32" i="1"/>
  <c r="O32" i="1" s="1"/>
  <c r="N31" i="1"/>
  <c r="O31" i="1" s="1"/>
  <c r="N10" i="1"/>
  <c r="O10" i="1" s="1"/>
</calcChain>
</file>

<file path=xl/sharedStrings.xml><?xml version="1.0" encoding="utf-8"?>
<sst xmlns="http://schemas.openxmlformats.org/spreadsheetml/2006/main" count="1464" uniqueCount="276">
  <si>
    <t>Development</t>
  </si>
  <si>
    <t>Land Use</t>
  </si>
  <si>
    <t>Units</t>
  </si>
  <si>
    <t>TOTAL</t>
  </si>
  <si>
    <t>Industrial</t>
  </si>
  <si>
    <t>SF</t>
  </si>
  <si>
    <t>Clover Creek</t>
  </si>
  <si>
    <t>Address</t>
  </si>
  <si>
    <t xml:space="preserve">City of Redding </t>
  </si>
  <si>
    <t>Office</t>
  </si>
  <si>
    <t>Retail</t>
  </si>
  <si>
    <t>SF Detached</t>
  </si>
  <si>
    <t>DU</t>
  </si>
  <si>
    <t>MF Attached</t>
  </si>
  <si>
    <t>Service Commercial</t>
  </si>
  <si>
    <t>Emps</t>
  </si>
  <si>
    <t>Oasis Road Specific Plan</t>
  </si>
  <si>
    <t>SF 1-5 DU/Acre</t>
  </si>
  <si>
    <t>SF 2-3.5 DU/Acre</t>
  </si>
  <si>
    <t>SF 6-10 DU/Acre</t>
  </si>
  <si>
    <t>Regional Commercial</t>
  </si>
  <si>
    <t>General Commercial</t>
  </si>
  <si>
    <t>Shopping Center</t>
  </si>
  <si>
    <t>General Office</t>
  </si>
  <si>
    <t>Limited Office</t>
  </si>
  <si>
    <t>MF 15 DU/Acre</t>
  </si>
  <si>
    <t>Park Marina Drive Specific Plan</t>
  </si>
  <si>
    <t>Hotel</t>
  </si>
  <si>
    <t>Anderson Potential Target Site</t>
  </si>
  <si>
    <t>Fast Food</t>
  </si>
  <si>
    <t>Shasta Gateway Industrial Park</t>
  </si>
  <si>
    <t>Shastina Ranch</t>
  </si>
  <si>
    <t>School</t>
  </si>
  <si>
    <t>Shingletown Sierra Pacific</t>
  </si>
  <si>
    <t>Stillwater Business Park</t>
  </si>
  <si>
    <t>Vineyards</t>
  </si>
  <si>
    <t>McConnell Land</t>
  </si>
  <si>
    <t>Oak Ranch Estates</t>
  </si>
  <si>
    <t>Airpark Manor</t>
  </si>
  <si>
    <t>Alize Subdivision</t>
  </si>
  <si>
    <t>Anderson</t>
  </si>
  <si>
    <t>Shasta Co.</t>
  </si>
  <si>
    <t>Avalon Park</t>
  </si>
  <si>
    <t>Aventino</t>
  </si>
  <si>
    <t>Bel Air</t>
  </si>
  <si>
    <t>Bel Air Estates</t>
  </si>
  <si>
    <t>Cabb LLC</t>
  </si>
  <si>
    <t>Shasta Lake</t>
  </si>
  <si>
    <t>Cassel Ridge</t>
  </si>
  <si>
    <t>Chapel of the Ferns</t>
  </si>
  <si>
    <t>Chuck</t>
  </si>
  <si>
    <t>Church Property</t>
  </si>
  <si>
    <t>Redding</t>
  </si>
  <si>
    <t>Anderson Commercial</t>
  </si>
  <si>
    <t>Anderson Condos</t>
  </si>
  <si>
    <t>Anderson Conference Facility</t>
  </si>
  <si>
    <t>Restaurant</t>
  </si>
  <si>
    <t>Deer Creek Manor</t>
  </si>
  <si>
    <t>East Oaks Estates</t>
  </si>
  <si>
    <t>Emily Estates</t>
  </si>
  <si>
    <t>Fleur de Lac</t>
  </si>
  <si>
    <t>Forootan</t>
  </si>
  <si>
    <t>Gironda</t>
  </si>
  <si>
    <t>Gold Hills Park</t>
  </si>
  <si>
    <t>Green</t>
  </si>
  <si>
    <t>Highland Park</t>
  </si>
  <si>
    <t>Hilltop Estates</t>
  </si>
  <si>
    <t>Hinds Feet LLC</t>
  </si>
  <si>
    <t>Hope Lane</t>
  </si>
  <si>
    <t>Knighten</t>
  </si>
  <si>
    <t>Kohn</t>
  </si>
  <si>
    <t>Lakeside Avenues</t>
  </si>
  <si>
    <t>Lanzing</t>
  </si>
  <si>
    <t>Lemm</t>
  </si>
  <si>
    <t>MD Development</t>
  </si>
  <si>
    <t>Mercy Hospital</t>
  </si>
  <si>
    <t>Metz Road Development</t>
  </si>
  <si>
    <t>Michiels</t>
  </si>
  <si>
    <t>Money Vest</t>
  </si>
  <si>
    <t>Morgan</t>
  </si>
  <si>
    <t>Mountain Properties</t>
  </si>
  <si>
    <t>Nelson</t>
  </si>
  <si>
    <t>Nichols</t>
  </si>
  <si>
    <t>Niemann</t>
  </si>
  <si>
    <t>Nunes</t>
  </si>
  <si>
    <t>Oak Ridge</t>
  </si>
  <si>
    <t>Oasis Point Village</t>
  </si>
  <si>
    <t>(Turtle Bay listed separately)</t>
  </si>
  <si>
    <t>Parkview/Orange</t>
  </si>
  <si>
    <t>Redding PD-03-02</t>
  </si>
  <si>
    <t>Airport Rd. Auto Dealer Site</t>
  </si>
  <si>
    <t>Quartz Hill PSL</t>
  </si>
  <si>
    <t>Del Monte PSL</t>
  </si>
  <si>
    <t>Hilltop Center</t>
  </si>
  <si>
    <t>River Pointe</t>
  </si>
  <si>
    <t>Roesner</t>
  </si>
  <si>
    <t>Roman Catholic Bishop</t>
  </si>
  <si>
    <t>Rossi</t>
  </si>
  <si>
    <t>Redding S.51.90</t>
  </si>
  <si>
    <t>Salt Creek</t>
  </si>
  <si>
    <t>Redding (4655 Goodwater Ave.)</t>
  </si>
  <si>
    <t>Redding (1300 Ridge Dr.)</t>
  </si>
  <si>
    <t>Redding (Collyer Dr.)</t>
  </si>
  <si>
    <t>Redding (850 Quartz Hill Rd.)</t>
  </si>
  <si>
    <t>Redding (Mark St.)</t>
  </si>
  <si>
    <t>Redding (4402 Eureka Way)</t>
  </si>
  <si>
    <t>Scarborough</t>
  </si>
  <si>
    <t>Redding (3600 Argyle Rd.)</t>
  </si>
  <si>
    <t>Scott</t>
  </si>
  <si>
    <t>Mid State Apartments</t>
  </si>
  <si>
    <t>Redding (Cedars Rd.)</t>
  </si>
  <si>
    <t>Redding (2230 Metz Rd.)</t>
  </si>
  <si>
    <t>Redding (2655 Airpark Dr.)</t>
  </si>
  <si>
    <t>Redding (Tarmac Rd.)</t>
  </si>
  <si>
    <t>Redding SDP.18.04</t>
  </si>
  <si>
    <t>Redding (Linden/West)</t>
  </si>
  <si>
    <t>Redding SDP.24.04</t>
  </si>
  <si>
    <t>Redding (2649 Twin View Blvd.)</t>
  </si>
  <si>
    <t>Buenaventura Senior Housing</t>
  </si>
  <si>
    <t>Redding (1350 Buenaventura)</t>
  </si>
  <si>
    <t>Senior Housing</t>
  </si>
  <si>
    <t>Shascade</t>
  </si>
  <si>
    <t>Redding (950 Lake Blvd.)</t>
  </si>
  <si>
    <t>Shasta Bible College</t>
  </si>
  <si>
    <t>Redding (3005 Hartnell Ave.)</t>
  </si>
  <si>
    <t>Light Industrial</t>
  </si>
  <si>
    <t>Shasta Lake Commercial Center</t>
  </si>
  <si>
    <t>Shingle Glen</t>
  </si>
  <si>
    <t>Sierra Pacific</t>
  </si>
  <si>
    <t>Redding (Branstetter Ln.)</t>
  </si>
  <si>
    <t>Signature Northwest</t>
  </si>
  <si>
    <t>Redding (4200 Sunglow Dr.)</t>
  </si>
  <si>
    <t>Stahl</t>
  </si>
  <si>
    <t>Stone Creek</t>
  </si>
  <si>
    <t>Stone Creek Subdivision</t>
  </si>
  <si>
    <t>Redding (Rancho Rd.)</t>
  </si>
  <si>
    <t>Stonesfair Subdivision</t>
  </si>
  <si>
    <t>Summer Field Meadows</t>
  </si>
  <si>
    <t>Redding (3555 Sacramento Dr.)</t>
  </si>
  <si>
    <t>Tarmac Ridge Villas</t>
  </si>
  <si>
    <t>Redding (2260 Tarmac Rd.)</t>
  </si>
  <si>
    <t>Cottages at Bel Air</t>
  </si>
  <si>
    <t>Redding (Quartz Hill Rd.)</t>
  </si>
  <si>
    <t>Villages at Shasta View Gardens</t>
  </si>
  <si>
    <t>Redding (2275 Tarmac Rd.)</t>
  </si>
  <si>
    <t>Vistas</t>
  </si>
  <si>
    <t>Redding (355 Quartz Hill Rd.)</t>
  </si>
  <si>
    <t>Thomason</t>
  </si>
  <si>
    <t>Redding (3901 Airport Rd.)</t>
  </si>
  <si>
    <t>Tip Top Partners</t>
  </si>
  <si>
    <t>Redding (2425 Sonoma St.)</t>
  </si>
  <si>
    <t>Turtle Bay Hotel</t>
  </si>
  <si>
    <t>Tuscany Villas</t>
  </si>
  <si>
    <t>Redding (6111 Oasis Rd.)</t>
  </si>
  <si>
    <t>Van Eperen</t>
  </si>
  <si>
    <t>Redding (5304 Bo Peep Ln.)</t>
  </si>
  <si>
    <t>Veterans Home</t>
  </si>
  <si>
    <t>Redding (3400 Knighton Rd.)</t>
  </si>
  <si>
    <t>Residential Care</t>
  </si>
  <si>
    <t>Viale</t>
  </si>
  <si>
    <t>Redding (1817 Kenton Dr.)</t>
  </si>
  <si>
    <t>Western Acres</t>
  </si>
  <si>
    <t>Redding (890 Hilltop Dr.)</t>
  </si>
  <si>
    <t>Westridge Subdivision</t>
  </si>
  <si>
    <t>Redding (950 Canyon Creek Rd.)</t>
  </si>
  <si>
    <t>Westward Estates</t>
  </si>
  <si>
    <t>Redding (16989 Campo Calle St.)</t>
  </si>
  <si>
    <t>Williams</t>
  </si>
  <si>
    <t>Redding (670 Churn Creek Rd.)</t>
  </si>
  <si>
    <t>Willow Glen</t>
  </si>
  <si>
    <t>Redding (Placer St.)</t>
  </si>
  <si>
    <t>Redding (3900 Airport Rd.)</t>
  </si>
  <si>
    <t>Redding (160 Quartz Hill Rd.)</t>
  </si>
  <si>
    <t>Redding (11701 Twin Tower Dr.)</t>
  </si>
  <si>
    <t>SHASTA COUNTY</t>
  </si>
  <si>
    <t>Redding (2430 Snow Ln.)</t>
  </si>
  <si>
    <t>Redding (1400 Industrial St.)</t>
  </si>
  <si>
    <t>Redding (7251 Eastside Rd.)</t>
  </si>
  <si>
    <t>Redding (Del Monte St.)</t>
  </si>
  <si>
    <t>Redding (1283 Douglas Ln.)</t>
  </si>
  <si>
    <t>Redding (Oasis Rd.)</t>
  </si>
  <si>
    <t>Redding (1870 Shasta View Dr.)</t>
  </si>
  <si>
    <t>Redding (187 Sulphur Creek Rd.)</t>
  </si>
  <si>
    <t>Redding (Shasta View Dr.)</t>
  </si>
  <si>
    <t>Redding (2141 Gold Hills Dr.)</t>
  </si>
  <si>
    <t>Redding (Hillmonte Dr.)</t>
  </si>
  <si>
    <t>Redding (Davis Ridge Rd.)</t>
  </si>
  <si>
    <t>Redding (1085 Hilltop Dr.)</t>
  </si>
  <si>
    <t>Redding (240 Hilltop Dr.)</t>
  </si>
  <si>
    <t>Redding (Laurel Ave.)</t>
  </si>
  <si>
    <t>Redding (1175 Hope Ln.)</t>
  </si>
  <si>
    <t>Redding (4730 Aloe Vera Dr.)</t>
  </si>
  <si>
    <t>Redding (1397 Buenaventura)</t>
  </si>
  <si>
    <t>Redding (1335 Hope Ln.)</t>
  </si>
  <si>
    <t>Redding (2300 Lakeside Dr.)</t>
  </si>
  <si>
    <t>Redding (Old Oregon Trail)</t>
  </si>
  <si>
    <t>Redding (5900 Riverside Dr.)</t>
  </si>
  <si>
    <t>Redding (2425 Rancho Rd.)</t>
  </si>
  <si>
    <t>Redding (Westside Rd.)</t>
  </si>
  <si>
    <t>Redding (6021 Oasis Road)</t>
  </si>
  <si>
    <t>Redding (Santa Rosa Way)</t>
  </si>
  <si>
    <t>Shasta Lake (Phase 1)</t>
  </si>
  <si>
    <t>Shasta Lake (Phase 2)</t>
  </si>
  <si>
    <t>Mountain Gate at Shasta</t>
  </si>
  <si>
    <t>Diamond Ridge Unit 2 (Jewell)</t>
  </si>
  <si>
    <t>Windsor Estates</t>
  </si>
  <si>
    <t>Silvergate Subdivision</t>
  </si>
  <si>
    <t>Homewood</t>
  </si>
  <si>
    <t>Alman</t>
  </si>
  <si>
    <t>Canto De Las Lupine</t>
  </si>
  <si>
    <t>Canto De Las Lupine Unit 2</t>
  </si>
  <si>
    <t>Crowley Creek Ranchettes</t>
  </si>
  <si>
    <t>Foxwood Estates Unit 1</t>
  </si>
  <si>
    <t>Foxwood Estates Unit 2</t>
  </si>
  <si>
    <t>Keller</t>
  </si>
  <si>
    <t>Keswick Dam</t>
  </si>
  <si>
    <t>Manzanillo</t>
  </si>
  <si>
    <t>Mountain Gate Meadows</t>
  </si>
  <si>
    <t>Platina Road Subdivision</t>
  </si>
  <si>
    <t>Rock Ledge Estates</t>
  </si>
  <si>
    <t>Silver Saddles Estate</t>
  </si>
  <si>
    <t>Whiteoak Subdivision</t>
  </si>
  <si>
    <t>SHASTA RED West</t>
  </si>
  <si>
    <t>SHASTA RED East</t>
  </si>
  <si>
    <t>Ricks</t>
  </si>
  <si>
    <t>Palo Cedro Oaks</t>
  </si>
  <si>
    <t>Wine Village</t>
  </si>
  <si>
    <t>SQ FT</t>
  </si>
  <si>
    <t>NOTE: This table reflects the final development assumptions used in the 2018 RTP/SCS</t>
  </si>
  <si>
    <t>Stillwater Ranch Unit 2</t>
  </si>
  <si>
    <t>Stillwater Ranch Unit 1</t>
  </si>
  <si>
    <t>CITY OF REDDING</t>
  </si>
  <si>
    <t>CIYT OF ANDERSON</t>
  </si>
  <si>
    <t>CIYT OF SHASTA LAKE</t>
  </si>
  <si>
    <t>Table 8: Shasta County Regional Travel Model Phased Development Assumptions</t>
  </si>
  <si>
    <t>2050 &amp; Beyond
(Previously "after 2040")</t>
  </si>
  <si>
    <t>Percent  Developed by 2045</t>
  </si>
  <si>
    <t>NOTE: This table reflects revised development assumptions since the 2018 RTP/SCS</t>
  </si>
  <si>
    <t>&lt;--No changes proposed</t>
  </si>
  <si>
    <t>Brook Ridge</t>
  </si>
  <si>
    <t>Heritage Grove</t>
  </si>
  <si>
    <t>Downtown Revitialization Project</t>
  </si>
  <si>
    <t>Shasta Co. (APN: 093-130-007)</t>
  </si>
  <si>
    <t>Burney Commons</t>
  </si>
  <si>
    <t>Shasta Co. (APN: 028-100-020)</t>
  </si>
  <si>
    <t>Multi-Family</t>
  </si>
  <si>
    <t>Shasta Co. (APN: 086-400-001)</t>
  </si>
  <si>
    <t>Shasta Co. (APN: 208-190-041)</t>
  </si>
  <si>
    <t>Shasta Co. (APN: 031-520-016)</t>
  </si>
  <si>
    <t>Timber Ride Subdivision</t>
  </si>
  <si>
    <t>Dersch Estates</t>
  </si>
  <si>
    <t>Shasta Co. (APN: 028-400-037)</t>
  </si>
  <si>
    <t>Shasta Co. (APN: 056-160-006)</t>
  </si>
  <si>
    <t>Maverik (Gas Station and Retail)</t>
  </si>
  <si>
    <t>Shasta Co. (APN: 055-160-012)</t>
  </si>
  <si>
    <t>Shasta Co. (APN: 099-230-001)</t>
  </si>
  <si>
    <t>Shasta Co. (APN: 059-470-059)</t>
  </si>
  <si>
    <t>Shasta Co. (APN: 058-300-060)</t>
  </si>
  <si>
    <t>Shasta Co. (APN: 030-110-035)</t>
  </si>
  <si>
    <t>Stillwater Meadows</t>
  </si>
  <si>
    <t>Shasta Co. (APN: 076-260-002)</t>
  </si>
  <si>
    <t>Shasta Co. (APN: 096-290-032)</t>
  </si>
  <si>
    <t>Shasta Co. (APN: 095-170-017)</t>
  </si>
  <si>
    <t>Shasta Co. (APN: 111-290-011)</t>
  </si>
  <si>
    <t>Shasta Co. (APN: 111-090-013)</t>
  </si>
  <si>
    <t>Oasis (previously Emily Estates)</t>
  </si>
  <si>
    <t>Masonic (previously Forootan)</t>
  </si>
  <si>
    <t>Ausonio (previously Hinds Feet LLC)</t>
  </si>
  <si>
    <t>Lowden Lane Senior Housing</t>
  </si>
  <si>
    <t>Redding (2775 Lowden Lane)</t>
  </si>
  <si>
    <t>Oasis North Subdivision</t>
  </si>
  <si>
    <t>Redding (12650 Akrich St.)</t>
  </si>
  <si>
    <t>Stetson Subdivision</t>
  </si>
  <si>
    <t>Redding (220 Shasta View Dr.)</t>
  </si>
  <si>
    <t>Stickney MF Units</t>
  </si>
  <si>
    <t>Redding (3165 Bechelli Ln.)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</si>
</sst>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0"/>
      <name val="Century Schoolbook"/>
      <family val="1"/>
    </font>
    <font>
      <b/>
      <sz val="10"/>
      <name val="Century Schoolbook"/>
      <family val="1"/>
    </font>
    <font>
      <sz val="8"/>
      <name val="Arial"/>
      <family val="2"/>
    </font>
    <font>
      <b/>
      <sz val="11"/>
      <name val="Century Schoolbook"/>
      <family val="1"/>
    </font>
    <font>
      <sz val="10"/>
      <color rgb="FFFF0000"/>
      <name val="Century Schoolbook"/>
      <family val="1"/>
    </font>
    <font>
      <strike/>
      <sz val="10"/>
      <color rgb="FFFF0000"/>
      <name val="Century Schoolbook"/>
      <family val="1"/>
    </font>
    <font>
      <strike/>
      <sz val="10"/>
      <color rgb="FFFF0000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2" xfId="0" applyFont="1" applyBorder="1"/>
    <xf numFmtId="3" fontId="2" fillId="0" borderId="2" xfId="0" applyNumberFormat="1" applyFont="1" applyBorder="1"/>
    <xf numFmtId="0" fontId="3" fillId="0" borderId="3" xfId="0" applyFont="1" applyBorder="1" applyAlignment="1">
      <alignment horizontal="center"/>
    </xf>
    <xf numFmtId="9" fontId="2" fillId="0" borderId="1" xfId="1" applyFont="1" applyBorder="1"/>
    <xf numFmtId="0" fontId="3" fillId="0" borderId="4" xfId="0" applyFont="1" applyBorder="1" applyAlignment="1">
      <alignment horizontal="center"/>
    </xf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3" fontId="2" fillId="0" borderId="9" xfId="0" applyNumberFormat="1" applyFont="1" applyBorder="1"/>
    <xf numFmtId="0" fontId="3" fillId="0" borderId="3" xfId="0" applyFont="1" applyBorder="1" applyAlignment="1">
      <alignment horizontal="center" wrapText="1"/>
    </xf>
    <xf numFmtId="0" fontId="2" fillId="0" borderId="2" xfId="0" applyFont="1" applyFill="1" applyBorder="1"/>
    <xf numFmtId="0" fontId="2" fillId="0" borderId="0" xfId="0" applyFont="1" applyFill="1"/>
    <xf numFmtId="3" fontId="2" fillId="0" borderId="0" xfId="0" applyNumberFormat="1" applyFont="1" applyFill="1"/>
    <xf numFmtId="3" fontId="2" fillId="0" borderId="5" xfId="0" applyNumberFormat="1" applyFont="1" applyFill="1" applyBorder="1"/>
    <xf numFmtId="9" fontId="2" fillId="0" borderId="0" xfId="1" applyFont="1" applyFill="1"/>
    <xf numFmtId="0" fontId="2" fillId="0" borderId="1" xfId="0" applyFont="1" applyFill="1" applyBorder="1"/>
    <xf numFmtId="3" fontId="2" fillId="0" borderId="1" xfId="0" applyNumberFormat="1" applyFont="1" applyFill="1" applyBorder="1"/>
    <xf numFmtId="3" fontId="2" fillId="0" borderId="6" xfId="0" applyNumberFormat="1" applyFont="1" applyFill="1" applyBorder="1"/>
    <xf numFmtId="9" fontId="2" fillId="0" borderId="1" xfId="1" applyFont="1" applyFill="1" applyBorder="1"/>
    <xf numFmtId="3" fontId="2" fillId="0" borderId="2" xfId="0" applyNumberFormat="1" applyFont="1" applyFill="1" applyBorder="1"/>
    <xf numFmtId="3" fontId="2" fillId="0" borderId="7" xfId="0" applyNumberFormat="1" applyFont="1" applyFill="1" applyBorder="1"/>
    <xf numFmtId="0" fontId="2" fillId="0" borderId="8" xfId="0" applyFont="1" applyFill="1" applyBorder="1"/>
    <xf numFmtId="0" fontId="2" fillId="2" borderId="0" xfId="0" applyFont="1" applyFill="1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3" fontId="2" fillId="0" borderId="8" xfId="0" applyNumberFormat="1" applyFont="1" applyFill="1" applyBorder="1"/>
    <xf numFmtId="3" fontId="2" fillId="0" borderId="0" xfId="0" applyNumberFormat="1" applyFont="1" applyFill="1" applyBorder="1"/>
    <xf numFmtId="0" fontId="2" fillId="0" borderId="0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/>
    </xf>
    <xf numFmtId="9" fontId="2" fillId="0" borderId="1" xfId="0" applyNumberFormat="1" applyFont="1" applyFill="1" applyBorder="1" applyAlignment="1">
      <alignment horizontal="right" wrapText="1"/>
    </xf>
    <xf numFmtId="3" fontId="2" fillId="0" borderId="11" xfId="0" applyNumberFormat="1" applyFont="1" applyFill="1" applyBorder="1"/>
    <xf numFmtId="3" fontId="2" fillId="0" borderId="12" xfId="0" applyNumberFormat="1" applyFont="1" applyFill="1" applyBorder="1"/>
    <xf numFmtId="9" fontId="2" fillId="0" borderId="0" xfId="1" applyFont="1" applyFill="1" applyBorder="1"/>
    <xf numFmtId="0" fontId="5" fillId="0" borderId="0" xfId="0" applyFont="1"/>
    <xf numFmtId="0" fontId="6" fillId="0" borderId="0" xfId="0" applyFont="1"/>
    <xf numFmtId="3" fontId="6" fillId="0" borderId="1" xfId="0" applyNumberFormat="1" applyFont="1" applyFill="1" applyBorder="1"/>
    <xf numFmtId="3" fontId="6" fillId="0" borderId="2" xfId="0" applyNumberFormat="1" applyFont="1" applyFill="1" applyBorder="1"/>
    <xf numFmtId="3" fontId="6" fillId="0" borderId="0" xfId="0" applyNumberFormat="1" applyFont="1" applyFill="1"/>
    <xf numFmtId="0" fontId="6" fillId="0" borderId="0" xfId="0" applyFont="1" applyFill="1"/>
    <xf numFmtId="0" fontId="6" fillId="0" borderId="1" xfId="0" applyFont="1" applyFill="1" applyBorder="1"/>
    <xf numFmtId="0" fontId="2" fillId="0" borderId="0" xfId="0" applyFont="1" applyFill="1"/>
    <xf numFmtId="9" fontId="2" fillId="0" borderId="0" xfId="1" applyFont="1" applyFill="1"/>
    <xf numFmtId="3" fontId="2" fillId="0" borderId="7" xfId="0" applyNumberFormat="1" applyFont="1" applyFill="1" applyBorder="1"/>
    <xf numFmtId="3" fontId="6" fillId="2" borderId="0" xfId="0" applyNumberFormat="1" applyFont="1" applyFill="1"/>
    <xf numFmtId="3" fontId="6" fillId="2" borderId="1" xfId="0" applyNumberFormat="1" applyFont="1" applyFill="1" applyBorder="1"/>
    <xf numFmtId="0" fontId="6" fillId="0" borderId="1" xfId="2" applyFont="1" applyFill="1" applyBorder="1" applyAlignment="1">
      <alignment horizontal="left"/>
    </xf>
    <xf numFmtId="3" fontId="6" fillId="0" borderId="1" xfId="2" applyNumberFormat="1" applyFont="1" applyFill="1" applyBorder="1"/>
    <xf numFmtId="0" fontId="6" fillId="0" borderId="1" xfId="2" applyFont="1" applyFill="1" applyBorder="1"/>
    <xf numFmtId="3" fontId="6" fillId="0" borderId="6" xfId="2" applyNumberFormat="1" applyFont="1" applyFill="1" applyBorder="1"/>
    <xf numFmtId="9" fontId="6" fillId="0" borderId="1" xfId="2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Fill="1" applyBorder="1"/>
    <xf numFmtId="3" fontId="7" fillId="0" borderId="1" xfId="0" applyNumberFormat="1" applyFont="1" applyFill="1" applyBorder="1"/>
    <xf numFmtId="3" fontId="7" fillId="0" borderId="6" xfId="0" applyNumberFormat="1" applyFont="1" applyFill="1" applyBorder="1"/>
    <xf numFmtId="9" fontId="7" fillId="0" borderId="1" xfId="0" applyNumberFormat="1" applyFont="1" applyFill="1" applyBorder="1" applyAlignment="1">
      <alignment horizontal="right" wrapText="1"/>
    </xf>
    <xf numFmtId="9" fontId="6" fillId="0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6" fillId="0" borderId="2" xfId="0" applyFont="1" applyFill="1" applyBorder="1"/>
    <xf numFmtId="3" fontId="6" fillId="0" borderId="7" xfId="0" applyNumberFormat="1" applyFont="1" applyFill="1" applyBorder="1"/>
    <xf numFmtId="0" fontId="7" fillId="0" borderId="2" xfId="0" applyFont="1" applyFill="1" applyBorder="1"/>
    <xf numFmtId="3" fontId="7" fillId="0" borderId="2" xfId="0" applyNumberFormat="1" applyFont="1" applyFill="1" applyBorder="1"/>
    <xf numFmtId="3" fontId="7" fillId="0" borderId="7" xfId="0" applyNumberFormat="1" applyFont="1" applyFill="1" applyBorder="1"/>
    <xf numFmtId="3" fontId="6" fillId="0" borderId="1" xfId="0" applyNumberFormat="1" applyFont="1" applyBorder="1"/>
    <xf numFmtId="0" fontId="6" fillId="0" borderId="2" xfId="0" applyFont="1" applyBorder="1"/>
    <xf numFmtId="3" fontId="6" fillId="0" borderId="2" xfId="0" applyNumberFormat="1" applyFont="1" applyBorder="1"/>
    <xf numFmtId="3" fontId="6" fillId="0" borderId="7" xfId="0" applyNumberFormat="1" applyFont="1" applyBorder="1"/>
    <xf numFmtId="9" fontId="6" fillId="0" borderId="1" xfId="0" applyNumberFormat="1" applyFont="1" applyBorder="1" applyAlignment="1">
      <alignment horizontal="right" wrapText="1"/>
    </xf>
    <xf numFmtId="3" fontId="6" fillId="0" borderId="0" xfId="0" applyNumberFormat="1" applyFont="1" applyFill="1" applyBorder="1"/>
    <xf numFmtId="9" fontId="6" fillId="0" borderId="1" xfId="1" applyFont="1" applyBorder="1"/>
    <xf numFmtId="9" fontId="6" fillId="0" borderId="1" xfId="1" applyFont="1" applyFill="1" applyBorder="1"/>
    <xf numFmtId="3" fontId="6" fillId="0" borderId="11" xfId="0" applyNumberFormat="1" applyFont="1" applyBorder="1"/>
    <xf numFmtId="0" fontId="3" fillId="3" borderId="10" xfId="0" applyFont="1" applyFill="1" applyBorder="1" applyAlignment="1">
      <alignment horizontal="left"/>
    </xf>
    <xf numFmtId="3" fontId="6" fillId="5" borderId="6" xfId="0" applyNumberFormat="1" applyFont="1" applyFill="1" applyBorder="1"/>
    <xf numFmtId="3" fontId="6" fillId="5" borderId="7" xfId="0" applyNumberFormat="1" applyFont="1" applyFill="1" applyBorder="1"/>
    <xf numFmtId="3" fontId="6" fillId="6" borderId="5" xfId="0" applyNumberFormat="1" applyFont="1" applyFill="1" applyBorder="1"/>
    <xf numFmtId="3" fontId="6" fillId="6" borderId="7" xfId="0" applyNumberFormat="1" applyFont="1" applyFill="1" applyBorder="1"/>
    <xf numFmtId="3" fontId="0" fillId="0" borderId="0" xfId="0" applyNumberFormat="1"/>
    <xf numFmtId="0" fontId="2" fillId="0" borderId="1" xfId="0" applyFont="1" applyBorder="1" applyAlignment="1">
      <alignment horizontal="left"/>
    </xf>
    <xf numFmtId="3" fontId="8" fillId="0" borderId="6" xfId="0" applyNumberFormat="1" applyFont="1" applyFill="1" applyBorder="1"/>
    <xf numFmtId="0" fontId="8" fillId="0" borderId="1" xfId="0" applyFont="1" applyBorder="1"/>
    <xf numFmtId="3" fontId="8" fillId="0" borderId="0" xfId="0" applyNumberFormat="1" applyFont="1"/>
    <xf numFmtId="0" fontId="8" fillId="0" borderId="2" xfId="0" applyFont="1" applyBorder="1"/>
    <xf numFmtId="3" fontId="8" fillId="0" borderId="7" xfId="0" applyNumberFormat="1" applyFont="1" applyFill="1" applyBorder="1"/>
  </cellXfs>
  <cellStyles count="3">
    <cellStyle name="Normal" xfId="0" builtinId="0"/>
    <cellStyle name="Normal 2" xfId="2" xr:uid="{5AB43C3F-592C-406A-9856-7E84E1DD16CA}"/>
    <cellStyle name="Percent" xfId="1" builtinId="5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3FA2-6BD7-42EA-A687-BE281A1A23BA}">
  <sheetPr>
    <tabColor rgb="FFFFFF00"/>
    <pageSetUpPr fitToPage="1"/>
  </sheetPr>
  <dimension ref="A1:P177"/>
  <sheetViews>
    <sheetView showGridLines="0" zoomScaleNormal="100" zoomScaleSheetLayoutView="100" zoomScalePageLayoutView="50" workbookViewId="0">
      <pane ySplit="5" topLeftCell="A128" activePane="bottomLeft" state="frozen"/>
      <selection pane="bottomLeft" activeCell="N177" sqref="N134:N177"/>
    </sheetView>
  </sheetViews>
  <sheetFormatPr defaultRowHeight="12.75" x14ac:dyDescent="0.2"/>
  <cols>
    <col min="1" max="2" width="29.42578125" style="1" customWidth="1"/>
    <col min="3" max="3" width="20.7109375" style="1" customWidth="1"/>
    <col min="4" max="4" width="7.42578125" style="1" customWidth="1"/>
    <col min="5" max="12" width="7.7109375" style="1" customWidth="1"/>
    <col min="13" max="13" width="24.42578125" style="1" bestFit="1" customWidth="1"/>
    <col min="14" max="14" width="9.140625" style="1" bestFit="1" customWidth="1"/>
    <col min="15" max="15" width="18.85546875" style="1" bestFit="1" customWidth="1"/>
    <col min="16" max="16384" width="9.140625" style="1"/>
  </cols>
  <sheetData>
    <row r="1" spans="1:16" ht="15" x14ac:dyDescent="0.25">
      <c r="A1" s="44" t="s">
        <v>234</v>
      </c>
    </row>
    <row r="2" spans="1:16" ht="15" x14ac:dyDescent="0.25">
      <c r="A2" s="44"/>
    </row>
    <row r="3" spans="1:16" x14ac:dyDescent="0.2">
      <c r="D3" s="29" t="s">
        <v>237</v>
      </c>
      <c r="E3" s="29"/>
      <c r="F3" s="29"/>
      <c r="G3" s="29"/>
      <c r="H3" s="29"/>
      <c r="I3" s="29"/>
      <c r="J3" s="29"/>
      <c r="K3" s="29"/>
      <c r="L3" s="29"/>
      <c r="M3" s="29"/>
    </row>
    <row r="4" spans="1:16" ht="13.5" thickBot="1" x14ac:dyDescent="0.25"/>
    <row r="5" spans="1:16" ht="27" customHeight="1" thickBot="1" x14ac:dyDescent="0.25">
      <c r="A5" s="7" t="s">
        <v>0</v>
      </c>
      <c r="B5" s="7" t="s">
        <v>7</v>
      </c>
      <c r="C5" s="7" t="s">
        <v>1</v>
      </c>
      <c r="D5" s="7" t="s">
        <v>2</v>
      </c>
      <c r="E5" s="7">
        <v>2010</v>
      </c>
      <c r="F5" s="7">
        <v>2015</v>
      </c>
      <c r="G5" s="30">
        <v>2020</v>
      </c>
      <c r="H5" s="30">
        <v>2025</v>
      </c>
      <c r="I5" s="30">
        <v>2030</v>
      </c>
      <c r="J5" s="30">
        <v>2035</v>
      </c>
      <c r="K5" s="30">
        <v>2040</v>
      </c>
      <c r="L5" s="30">
        <v>2045</v>
      </c>
      <c r="M5" s="31" t="s">
        <v>235</v>
      </c>
      <c r="N5" s="9" t="s">
        <v>3</v>
      </c>
      <c r="O5" s="16" t="s">
        <v>236</v>
      </c>
    </row>
    <row r="6" spans="1:16" ht="20.100000000000001" customHeight="1" x14ac:dyDescent="0.2">
      <c r="A6" s="83" t="s">
        <v>232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45" t="s">
        <v>238</v>
      </c>
    </row>
    <row r="7" spans="1:16" s="18" customFormat="1" ht="12.75" customHeight="1" x14ac:dyDescent="0.2">
      <c r="A7" s="22" t="s">
        <v>53</v>
      </c>
      <c r="B7" s="22" t="s">
        <v>40</v>
      </c>
      <c r="C7" s="22" t="s">
        <v>10</v>
      </c>
      <c r="D7" s="22" t="s">
        <v>5</v>
      </c>
      <c r="E7" s="23">
        <v>0</v>
      </c>
      <c r="F7" s="23">
        <v>0</v>
      </c>
      <c r="G7" s="23">
        <v>10000</v>
      </c>
      <c r="H7" s="23">
        <v>0</v>
      </c>
      <c r="I7" s="23">
        <v>0</v>
      </c>
      <c r="J7" s="23">
        <v>0</v>
      </c>
      <c r="K7" s="23">
        <v>58500</v>
      </c>
      <c r="L7" s="23"/>
      <c r="M7" s="23">
        <v>58500</v>
      </c>
      <c r="N7" s="24">
        <f t="shared" ref="N7:N21" si="0">SUM(E7:M7)</f>
        <v>127000</v>
      </c>
      <c r="O7" s="25">
        <f>SUM(E7:L7)/N7</f>
        <v>0.53937007874015752</v>
      </c>
    </row>
    <row r="8" spans="1:16" ht="12.75" customHeight="1" x14ac:dyDescent="0.2">
      <c r="A8" s="3" t="s">
        <v>54</v>
      </c>
      <c r="B8" s="3" t="s">
        <v>40</v>
      </c>
      <c r="C8" s="3" t="s">
        <v>13</v>
      </c>
      <c r="D8" s="3" t="s">
        <v>12</v>
      </c>
      <c r="E8" s="4">
        <v>0</v>
      </c>
      <c r="F8" s="4">
        <v>70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/>
      <c r="M8" s="4">
        <v>0</v>
      </c>
      <c r="N8" s="11">
        <f t="shared" si="0"/>
        <v>70</v>
      </c>
      <c r="O8" s="25">
        <f t="shared" ref="O8:O21" si="1">SUM(E8:L8)/N8</f>
        <v>1</v>
      </c>
    </row>
    <row r="9" spans="1:16" ht="12.75" customHeight="1" x14ac:dyDescent="0.2">
      <c r="A9" s="3" t="s">
        <v>55</v>
      </c>
      <c r="B9" s="3" t="s">
        <v>40</v>
      </c>
      <c r="C9" s="3" t="s">
        <v>56</v>
      </c>
      <c r="D9" s="3" t="s">
        <v>5</v>
      </c>
      <c r="E9" s="4">
        <v>0</v>
      </c>
      <c r="F9" s="4">
        <v>2500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/>
      <c r="M9" s="4">
        <v>0</v>
      </c>
      <c r="N9" s="11">
        <f t="shared" si="0"/>
        <v>2500</v>
      </c>
      <c r="O9" s="25">
        <f t="shared" si="1"/>
        <v>1</v>
      </c>
    </row>
    <row r="10" spans="1:16" x14ac:dyDescent="0.2">
      <c r="A10" s="1" t="s">
        <v>28</v>
      </c>
      <c r="B10" s="1" t="s">
        <v>40</v>
      </c>
      <c r="C10" s="1" t="s">
        <v>10</v>
      </c>
      <c r="D10" s="1" t="s">
        <v>5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130000</v>
      </c>
      <c r="K10" s="2">
        <v>66000</v>
      </c>
      <c r="L10" s="2"/>
      <c r="M10" s="2">
        <v>130000</v>
      </c>
      <c r="N10" s="10">
        <f t="shared" si="0"/>
        <v>326000</v>
      </c>
      <c r="O10" s="25">
        <f t="shared" si="1"/>
        <v>0.60122699386503065</v>
      </c>
    </row>
    <row r="11" spans="1:16" s="18" customFormat="1" x14ac:dyDescent="0.2">
      <c r="A11" s="22"/>
      <c r="B11" s="22"/>
      <c r="C11" s="22" t="s">
        <v>29</v>
      </c>
      <c r="D11" s="22" t="s">
        <v>5</v>
      </c>
      <c r="E11" s="23">
        <v>0</v>
      </c>
      <c r="F11" s="23">
        <v>2500</v>
      </c>
      <c r="G11" s="23">
        <v>0</v>
      </c>
      <c r="H11" s="23">
        <v>0</v>
      </c>
      <c r="I11" s="23">
        <v>2500</v>
      </c>
      <c r="J11" s="23">
        <v>2500</v>
      </c>
      <c r="K11" s="23">
        <v>0</v>
      </c>
      <c r="L11" s="23"/>
      <c r="M11" s="23">
        <v>0</v>
      </c>
      <c r="N11" s="24">
        <f t="shared" si="0"/>
        <v>7500</v>
      </c>
      <c r="O11" s="25">
        <f t="shared" si="1"/>
        <v>1</v>
      </c>
    </row>
    <row r="12" spans="1:16" ht="12.75" customHeight="1" x14ac:dyDescent="0.2">
      <c r="A12" s="3" t="s">
        <v>51</v>
      </c>
      <c r="B12" s="3" t="s">
        <v>40</v>
      </c>
      <c r="C12" s="3" t="s">
        <v>11</v>
      </c>
      <c r="D12" s="3" t="s">
        <v>12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69</v>
      </c>
      <c r="K12" s="4">
        <v>0</v>
      </c>
      <c r="L12" s="4"/>
      <c r="M12" s="4">
        <v>0</v>
      </c>
      <c r="N12" s="11">
        <f t="shared" si="0"/>
        <v>69</v>
      </c>
      <c r="O12" s="25">
        <f t="shared" si="1"/>
        <v>1</v>
      </c>
    </row>
    <row r="13" spans="1:16" s="18" customFormat="1" x14ac:dyDescent="0.2">
      <c r="A13" s="17" t="s">
        <v>206</v>
      </c>
      <c r="B13" s="17" t="s">
        <v>40</v>
      </c>
      <c r="C13" s="17" t="s">
        <v>13</v>
      </c>
      <c r="D13" s="17" t="s">
        <v>12</v>
      </c>
      <c r="E13" s="26">
        <v>16</v>
      </c>
      <c r="F13" s="26">
        <v>16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/>
      <c r="M13" s="26">
        <v>0</v>
      </c>
      <c r="N13" s="27">
        <f t="shared" si="0"/>
        <v>32</v>
      </c>
      <c r="O13" s="25">
        <f t="shared" si="1"/>
        <v>1</v>
      </c>
    </row>
    <row r="14" spans="1:16" x14ac:dyDescent="0.2">
      <c r="A14" s="17" t="s">
        <v>94</v>
      </c>
      <c r="B14" s="17" t="s">
        <v>40</v>
      </c>
      <c r="C14" s="17" t="s">
        <v>11</v>
      </c>
      <c r="D14" s="17" t="s">
        <v>12</v>
      </c>
      <c r="E14" s="26">
        <v>0</v>
      </c>
      <c r="F14" s="26">
        <v>0</v>
      </c>
      <c r="G14" s="26">
        <v>0</v>
      </c>
      <c r="H14" s="26">
        <v>111</v>
      </c>
      <c r="I14" s="26">
        <v>74</v>
      </c>
      <c r="J14" s="26">
        <v>0</v>
      </c>
      <c r="K14" s="26">
        <v>0</v>
      </c>
      <c r="L14" s="26"/>
      <c r="M14" s="26">
        <v>0</v>
      </c>
      <c r="N14" s="27">
        <f t="shared" si="0"/>
        <v>185</v>
      </c>
      <c r="O14" s="25">
        <f t="shared" si="1"/>
        <v>1</v>
      </c>
    </row>
    <row r="15" spans="1:16" s="18" customFormat="1" x14ac:dyDescent="0.2">
      <c r="A15" s="17" t="s">
        <v>207</v>
      </c>
      <c r="B15" s="17" t="s">
        <v>40</v>
      </c>
      <c r="C15" s="17" t="s">
        <v>11</v>
      </c>
      <c r="D15" s="17" t="s">
        <v>12</v>
      </c>
      <c r="E15" s="26">
        <v>43</v>
      </c>
      <c r="F15" s="26">
        <v>60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/>
      <c r="M15" s="26">
        <v>0</v>
      </c>
      <c r="N15" s="27">
        <f t="shared" si="0"/>
        <v>103</v>
      </c>
      <c r="O15" s="25">
        <f t="shared" si="1"/>
        <v>1</v>
      </c>
    </row>
    <row r="16" spans="1:16" x14ac:dyDescent="0.2">
      <c r="A16" s="18" t="s">
        <v>35</v>
      </c>
      <c r="B16" s="18" t="s">
        <v>40</v>
      </c>
      <c r="C16" s="18" t="s">
        <v>11</v>
      </c>
      <c r="D16" s="18" t="s">
        <v>12</v>
      </c>
      <c r="E16" s="19">
        <v>15</v>
      </c>
      <c r="F16" s="19">
        <v>85</v>
      </c>
      <c r="G16" s="19">
        <v>157</v>
      </c>
      <c r="H16" s="19">
        <v>722</v>
      </c>
      <c r="I16" s="19">
        <v>848</v>
      </c>
      <c r="J16" s="19">
        <v>981</v>
      </c>
      <c r="K16" s="19">
        <v>839</v>
      </c>
      <c r="L16" s="19"/>
      <c r="M16" s="19">
        <v>648</v>
      </c>
      <c r="N16" s="20">
        <f t="shared" si="0"/>
        <v>4295</v>
      </c>
      <c r="O16" s="43">
        <f t="shared" si="1"/>
        <v>0.84912689173457512</v>
      </c>
    </row>
    <row r="17" spans="1:15" x14ac:dyDescent="0.2">
      <c r="A17" s="18"/>
      <c r="B17" s="18"/>
      <c r="C17" s="18" t="s">
        <v>13</v>
      </c>
      <c r="D17" s="18" t="s">
        <v>12</v>
      </c>
      <c r="E17" s="19">
        <v>0</v>
      </c>
      <c r="F17" s="19">
        <v>640</v>
      </c>
      <c r="G17" s="19">
        <v>0</v>
      </c>
      <c r="H17" s="19">
        <v>287</v>
      </c>
      <c r="I17" s="19">
        <v>287</v>
      </c>
      <c r="J17" s="19">
        <v>0</v>
      </c>
      <c r="K17" s="19">
        <v>0</v>
      </c>
      <c r="L17" s="19"/>
      <c r="M17" s="19">
        <v>0</v>
      </c>
      <c r="N17" s="20">
        <f t="shared" si="0"/>
        <v>1214</v>
      </c>
      <c r="O17" s="43">
        <f t="shared" si="1"/>
        <v>1</v>
      </c>
    </row>
    <row r="18" spans="1:15" x14ac:dyDescent="0.2">
      <c r="A18" s="18"/>
      <c r="B18" s="18"/>
      <c r="C18" s="18" t="s">
        <v>10</v>
      </c>
      <c r="D18" s="18" t="s">
        <v>5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70000</v>
      </c>
      <c r="K18" s="19">
        <v>20000</v>
      </c>
      <c r="L18" s="19"/>
      <c r="M18" s="19">
        <v>50000</v>
      </c>
      <c r="N18" s="20">
        <f t="shared" si="0"/>
        <v>140000</v>
      </c>
      <c r="O18" s="43">
        <f t="shared" si="1"/>
        <v>0.6428571428571429</v>
      </c>
    </row>
    <row r="19" spans="1:15" x14ac:dyDescent="0.2">
      <c r="A19" s="18"/>
      <c r="B19" s="18"/>
      <c r="C19" s="18" t="s">
        <v>9</v>
      </c>
      <c r="D19" s="18" t="s">
        <v>5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50000</v>
      </c>
      <c r="K19" s="19">
        <v>0</v>
      </c>
      <c r="L19" s="19"/>
      <c r="M19" s="19">
        <v>50000</v>
      </c>
      <c r="N19" s="20">
        <f t="shared" si="0"/>
        <v>100000</v>
      </c>
      <c r="O19" s="43">
        <f t="shared" si="1"/>
        <v>0.5</v>
      </c>
    </row>
    <row r="20" spans="1:15" x14ac:dyDescent="0.2">
      <c r="A20" s="22"/>
      <c r="B20" s="22"/>
      <c r="C20" s="22" t="s">
        <v>32</v>
      </c>
      <c r="D20" s="22" t="s">
        <v>15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50</v>
      </c>
      <c r="K20" s="23">
        <v>50</v>
      </c>
      <c r="L20" s="23"/>
      <c r="M20" s="23">
        <v>0</v>
      </c>
      <c r="N20" s="24">
        <f t="shared" si="0"/>
        <v>100</v>
      </c>
      <c r="O20" s="25">
        <f t="shared" si="1"/>
        <v>1</v>
      </c>
    </row>
    <row r="21" spans="1:15" ht="13.5" thickBot="1" x14ac:dyDescent="0.25">
      <c r="A21" s="22" t="s">
        <v>169</v>
      </c>
      <c r="B21" s="22" t="s">
        <v>40</v>
      </c>
      <c r="C21" s="22" t="s">
        <v>11</v>
      </c>
      <c r="D21" s="22" t="s">
        <v>12</v>
      </c>
      <c r="E21" s="23">
        <v>28</v>
      </c>
      <c r="F21" s="23">
        <v>28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/>
      <c r="M21" s="23">
        <v>0</v>
      </c>
      <c r="N21" s="24">
        <f t="shared" si="0"/>
        <v>56</v>
      </c>
      <c r="O21" s="25">
        <f t="shared" si="1"/>
        <v>1</v>
      </c>
    </row>
    <row r="22" spans="1:15" ht="20.100000000000001" customHeight="1" x14ac:dyDescent="0.2">
      <c r="A22" s="83" t="s">
        <v>231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</row>
    <row r="23" spans="1:15" ht="12.75" customHeight="1" x14ac:dyDescent="0.2">
      <c r="A23" s="3" t="s">
        <v>38</v>
      </c>
      <c r="B23" s="3" t="s">
        <v>170</v>
      </c>
      <c r="C23" s="3" t="s">
        <v>11</v>
      </c>
      <c r="D23" s="3" t="s">
        <v>12</v>
      </c>
      <c r="E23" s="4">
        <v>10</v>
      </c>
      <c r="F23" s="4">
        <v>10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/>
      <c r="M23" s="4">
        <v>0</v>
      </c>
      <c r="N23" s="11">
        <f t="shared" ref="N23:N28" si="2">SUM(E23:M23)</f>
        <v>20</v>
      </c>
      <c r="O23" s="8">
        <f>SUM(E23:L23)/N23</f>
        <v>1</v>
      </c>
    </row>
    <row r="24" spans="1:15" ht="12.75" customHeight="1" x14ac:dyDescent="0.2">
      <c r="A24" s="3" t="s">
        <v>90</v>
      </c>
      <c r="B24" s="3" t="s">
        <v>171</v>
      </c>
      <c r="C24" s="3" t="s">
        <v>14</v>
      </c>
      <c r="D24" s="3" t="s">
        <v>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44000</v>
      </c>
      <c r="K24" s="4">
        <v>135000</v>
      </c>
      <c r="L24" s="4"/>
      <c r="M24" s="4">
        <v>0</v>
      </c>
      <c r="N24" s="11">
        <f>SUM(E24:M24)</f>
        <v>179000</v>
      </c>
      <c r="O24" s="8">
        <f t="shared" ref="O24:O89" si="3">SUM(E24:L24)/N24</f>
        <v>1</v>
      </c>
    </row>
    <row r="25" spans="1:15" ht="12.75" customHeight="1" x14ac:dyDescent="0.2">
      <c r="A25" s="3" t="s">
        <v>39</v>
      </c>
      <c r="B25" s="3" t="s">
        <v>172</v>
      </c>
      <c r="C25" s="3" t="s">
        <v>11</v>
      </c>
      <c r="D25" s="3" t="s">
        <v>12</v>
      </c>
      <c r="E25" s="4">
        <v>0</v>
      </c>
      <c r="F25" s="74">
        <v>0</v>
      </c>
      <c r="G25" s="74">
        <v>0</v>
      </c>
      <c r="H25" s="74">
        <v>93</v>
      </c>
      <c r="I25" s="74">
        <v>87</v>
      </c>
      <c r="J25" s="4">
        <v>0</v>
      </c>
      <c r="K25" s="4">
        <v>0</v>
      </c>
      <c r="L25" s="4"/>
      <c r="M25" s="4">
        <v>0</v>
      </c>
      <c r="N25" s="11">
        <f t="shared" si="2"/>
        <v>180</v>
      </c>
      <c r="O25" s="8">
        <f t="shared" si="3"/>
        <v>1</v>
      </c>
    </row>
    <row r="26" spans="1:15" ht="12.75" customHeight="1" x14ac:dyDescent="0.2">
      <c r="A26" s="3" t="s">
        <v>42</v>
      </c>
      <c r="B26" s="3" t="s">
        <v>173</v>
      </c>
      <c r="C26" s="3" t="s">
        <v>11</v>
      </c>
      <c r="D26" s="3" t="s">
        <v>12</v>
      </c>
      <c r="E26" s="4">
        <v>0</v>
      </c>
      <c r="F26" s="74">
        <v>0</v>
      </c>
      <c r="G26" s="4">
        <v>0</v>
      </c>
      <c r="H26" s="4">
        <v>0</v>
      </c>
      <c r="I26" s="74">
        <v>55</v>
      </c>
      <c r="J26" s="4">
        <v>0</v>
      </c>
      <c r="K26" s="4">
        <v>0</v>
      </c>
      <c r="L26" s="4"/>
      <c r="M26" s="4">
        <v>0</v>
      </c>
      <c r="N26" s="11">
        <f t="shared" si="2"/>
        <v>55</v>
      </c>
      <c r="O26" s="8">
        <f t="shared" si="3"/>
        <v>1</v>
      </c>
    </row>
    <row r="27" spans="1:15" ht="12.75" customHeight="1" x14ac:dyDescent="0.2">
      <c r="A27" s="3" t="s">
        <v>44</v>
      </c>
      <c r="B27" s="3" t="s">
        <v>142</v>
      </c>
      <c r="C27" s="3" t="s">
        <v>11</v>
      </c>
      <c r="D27" s="3" t="s">
        <v>12</v>
      </c>
      <c r="E27" s="74">
        <v>0</v>
      </c>
      <c r="F27" s="74">
        <v>0</v>
      </c>
      <c r="G27" s="4">
        <v>0</v>
      </c>
      <c r="H27" s="74">
        <v>25</v>
      </c>
      <c r="I27" s="4">
        <v>0</v>
      </c>
      <c r="J27" s="4">
        <v>0</v>
      </c>
      <c r="K27" s="4">
        <v>0</v>
      </c>
      <c r="L27" s="4"/>
      <c r="M27" s="4">
        <v>0</v>
      </c>
      <c r="N27" s="11">
        <f t="shared" si="2"/>
        <v>25</v>
      </c>
      <c r="O27" s="8">
        <f t="shared" si="3"/>
        <v>1</v>
      </c>
    </row>
    <row r="28" spans="1:15" ht="12.75" customHeight="1" x14ac:dyDescent="0.2">
      <c r="A28" s="3" t="s">
        <v>45</v>
      </c>
      <c r="B28" s="3" t="s">
        <v>175</v>
      </c>
      <c r="C28" s="3" t="s">
        <v>11</v>
      </c>
      <c r="D28" s="3" t="s">
        <v>12</v>
      </c>
      <c r="E28" s="4">
        <v>149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/>
      <c r="M28" s="4">
        <v>0</v>
      </c>
      <c r="N28" s="11">
        <f t="shared" si="2"/>
        <v>149</v>
      </c>
      <c r="O28" s="8">
        <f t="shared" si="3"/>
        <v>1</v>
      </c>
    </row>
    <row r="29" spans="1:15" ht="12.75" customHeight="1" x14ac:dyDescent="0.2">
      <c r="A29" s="3" t="s">
        <v>118</v>
      </c>
      <c r="B29" s="3" t="s">
        <v>119</v>
      </c>
      <c r="C29" s="3" t="s">
        <v>120</v>
      </c>
      <c r="D29" s="3" t="s">
        <v>12</v>
      </c>
      <c r="E29" s="4">
        <v>0</v>
      </c>
      <c r="F29" s="4">
        <v>0</v>
      </c>
      <c r="G29" s="4">
        <v>120</v>
      </c>
      <c r="H29" s="4">
        <v>0</v>
      </c>
      <c r="I29" s="4">
        <v>0</v>
      </c>
      <c r="J29" s="4">
        <v>0</v>
      </c>
      <c r="K29" s="4">
        <v>0</v>
      </c>
      <c r="L29" s="4"/>
      <c r="M29" s="4">
        <v>0</v>
      </c>
      <c r="N29" s="11">
        <f>SUM(E29:M29)</f>
        <v>120</v>
      </c>
      <c r="O29" s="8">
        <f t="shared" si="3"/>
        <v>1</v>
      </c>
    </row>
    <row r="30" spans="1:15" ht="12.75" customHeight="1" x14ac:dyDescent="0.2">
      <c r="A30" s="3" t="s">
        <v>49</v>
      </c>
      <c r="B30" s="3" t="s">
        <v>176</v>
      </c>
      <c r="C30" s="3" t="s">
        <v>11</v>
      </c>
      <c r="D30" s="3" t="s">
        <v>12</v>
      </c>
      <c r="E30" s="4">
        <v>0</v>
      </c>
      <c r="F30" s="4">
        <v>0</v>
      </c>
      <c r="G30" s="74">
        <v>0</v>
      </c>
      <c r="H30" s="74">
        <v>150</v>
      </c>
      <c r="I30" s="4">
        <v>0</v>
      </c>
      <c r="J30" s="4">
        <v>0</v>
      </c>
      <c r="K30" s="4">
        <v>0</v>
      </c>
      <c r="L30" s="4"/>
      <c r="M30" s="4">
        <v>0</v>
      </c>
      <c r="N30" s="84">
        <f>SUM(E30:M30)</f>
        <v>150</v>
      </c>
      <c r="O30" s="8">
        <f t="shared" si="3"/>
        <v>1</v>
      </c>
    </row>
    <row r="31" spans="1:15" ht="12.75" customHeight="1" x14ac:dyDescent="0.2">
      <c r="A31" s="3" t="s">
        <v>8</v>
      </c>
      <c r="B31" s="3" t="s">
        <v>177</v>
      </c>
      <c r="C31" s="3" t="s">
        <v>4</v>
      </c>
      <c r="D31" s="3" t="s">
        <v>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198000</v>
      </c>
      <c r="K31" s="4">
        <v>298000</v>
      </c>
      <c r="L31" s="4"/>
      <c r="M31" s="4">
        <v>496000</v>
      </c>
      <c r="N31" s="11">
        <f t="shared" ref="N31:N98" si="4">SUM(E31:M31)</f>
        <v>992000</v>
      </c>
      <c r="O31" s="8">
        <f t="shared" si="3"/>
        <v>0.5</v>
      </c>
    </row>
    <row r="32" spans="1:15" x14ac:dyDescent="0.2">
      <c r="A32" s="1" t="s">
        <v>6</v>
      </c>
      <c r="B32" s="1" t="s">
        <v>148</v>
      </c>
      <c r="C32" s="5" t="s">
        <v>9</v>
      </c>
      <c r="D32" s="5" t="s">
        <v>5</v>
      </c>
      <c r="E32" s="6">
        <v>0</v>
      </c>
      <c r="F32" s="6">
        <v>0</v>
      </c>
      <c r="G32" s="6">
        <v>0</v>
      </c>
      <c r="H32" s="76">
        <v>0</v>
      </c>
      <c r="I32" s="6">
        <v>0</v>
      </c>
      <c r="J32" s="6">
        <v>36400</v>
      </c>
      <c r="K32" s="76">
        <v>36400</v>
      </c>
      <c r="L32" s="6"/>
      <c r="M32" s="6">
        <v>0</v>
      </c>
      <c r="N32" s="12">
        <f t="shared" si="4"/>
        <v>72800</v>
      </c>
      <c r="O32" s="8">
        <f t="shared" si="3"/>
        <v>1</v>
      </c>
    </row>
    <row r="33" spans="1:15" x14ac:dyDescent="0.2">
      <c r="A33" s="5" t="s">
        <v>141</v>
      </c>
      <c r="B33" s="5" t="s">
        <v>142</v>
      </c>
      <c r="C33" s="3" t="s">
        <v>11</v>
      </c>
      <c r="D33" s="3" t="s">
        <v>12</v>
      </c>
      <c r="E33" s="74">
        <v>0</v>
      </c>
      <c r="F33" s="74">
        <v>0</v>
      </c>
      <c r="G33" s="4">
        <v>0</v>
      </c>
      <c r="H33" s="74">
        <v>55</v>
      </c>
      <c r="I33" s="4">
        <v>0</v>
      </c>
      <c r="J33" s="4">
        <v>0</v>
      </c>
      <c r="K33" s="4">
        <v>0</v>
      </c>
      <c r="L33" s="4"/>
      <c r="M33" s="4">
        <v>0</v>
      </c>
      <c r="N33" s="11">
        <f t="shared" si="4"/>
        <v>55</v>
      </c>
      <c r="O33" s="8">
        <f t="shared" si="3"/>
        <v>1</v>
      </c>
    </row>
    <row r="34" spans="1:15" x14ac:dyDescent="0.2">
      <c r="A34" s="3" t="s">
        <v>92</v>
      </c>
      <c r="B34" s="3" t="s">
        <v>178</v>
      </c>
      <c r="C34" s="3" t="s">
        <v>10</v>
      </c>
      <c r="D34" s="3" t="s">
        <v>5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61500</v>
      </c>
      <c r="L34" s="4"/>
      <c r="M34" s="4">
        <v>67000</v>
      </c>
      <c r="N34" s="11">
        <f t="shared" si="4"/>
        <v>128500</v>
      </c>
      <c r="O34" s="8">
        <f t="shared" si="3"/>
        <v>0.47859922178988329</v>
      </c>
    </row>
    <row r="35" spans="1:15" x14ac:dyDescent="0.2">
      <c r="A35" s="5" t="s">
        <v>58</v>
      </c>
      <c r="B35" s="5" t="s">
        <v>179</v>
      </c>
      <c r="C35" s="5" t="s">
        <v>11</v>
      </c>
      <c r="D35" s="5" t="s">
        <v>12</v>
      </c>
      <c r="E35" s="6">
        <v>37</v>
      </c>
      <c r="F35" s="6">
        <v>37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/>
      <c r="M35" s="6">
        <v>0</v>
      </c>
      <c r="N35" s="12">
        <f t="shared" si="4"/>
        <v>74</v>
      </c>
      <c r="O35" s="8">
        <f t="shared" si="3"/>
        <v>1</v>
      </c>
    </row>
    <row r="36" spans="1:15" x14ac:dyDescent="0.2">
      <c r="A36" s="75" t="s">
        <v>265</v>
      </c>
      <c r="B36" s="5" t="s">
        <v>180</v>
      </c>
      <c r="C36" s="5" t="s">
        <v>11</v>
      </c>
      <c r="D36" s="5" t="s">
        <v>12</v>
      </c>
      <c r="E36" s="76">
        <v>0</v>
      </c>
      <c r="F36" s="6">
        <v>0</v>
      </c>
      <c r="G36" s="6">
        <v>0</v>
      </c>
      <c r="H36" s="76">
        <v>125</v>
      </c>
      <c r="I36" s="6">
        <v>0</v>
      </c>
      <c r="J36" s="6">
        <v>0</v>
      </c>
      <c r="K36" s="6">
        <v>0</v>
      </c>
      <c r="L36" s="6"/>
      <c r="M36" s="6">
        <v>0</v>
      </c>
      <c r="N36" s="85">
        <f t="shared" si="4"/>
        <v>125</v>
      </c>
      <c r="O36" s="8">
        <f t="shared" si="3"/>
        <v>1</v>
      </c>
    </row>
    <row r="37" spans="1:15" x14ac:dyDescent="0.2">
      <c r="A37" s="5" t="s">
        <v>60</v>
      </c>
      <c r="B37" s="5" t="s">
        <v>181</v>
      </c>
      <c r="C37" s="5" t="s">
        <v>11</v>
      </c>
      <c r="D37" s="5" t="s">
        <v>12</v>
      </c>
      <c r="E37" s="6">
        <v>39</v>
      </c>
      <c r="F37" s="6">
        <v>39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/>
      <c r="M37" s="6">
        <v>0</v>
      </c>
      <c r="N37" s="12">
        <f t="shared" si="4"/>
        <v>78</v>
      </c>
      <c r="O37" s="8">
        <f t="shared" si="3"/>
        <v>1</v>
      </c>
    </row>
    <row r="38" spans="1:15" x14ac:dyDescent="0.2">
      <c r="A38" s="75" t="s">
        <v>266</v>
      </c>
      <c r="B38" s="5" t="s">
        <v>182</v>
      </c>
      <c r="C38" s="5" t="s">
        <v>11</v>
      </c>
      <c r="D38" s="5" t="s">
        <v>12</v>
      </c>
      <c r="E38" s="6">
        <v>0</v>
      </c>
      <c r="F38" s="6">
        <v>0</v>
      </c>
      <c r="G38" s="76">
        <v>0</v>
      </c>
      <c r="H38" s="76">
        <v>64</v>
      </c>
      <c r="I38" s="6">
        <v>41</v>
      </c>
      <c r="J38" s="6">
        <v>41</v>
      </c>
      <c r="K38" s="6">
        <v>41</v>
      </c>
      <c r="L38" s="6"/>
      <c r="M38" s="6">
        <v>0</v>
      </c>
      <c r="N38" s="12">
        <f t="shared" si="4"/>
        <v>187</v>
      </c>
      <c r="O38" s="8">
        <f t="shared" si="3"/>
        <v>1</v>
      </c>
    </row>
    <row r="39" spans="1:15" x14ac:dyDescent="0.2">
      <c r="A39" s="5" t="s">
        <v>62</v>
      </c>
      <c r="B39" s="5" t="s">
        <v>183</v>
      </c>
      <c r="C39" s="5" t="s">
        <v>11</v>
      </c>
      <c r="D39" s="5" t="s">
        <v>12</v>
      </c>
      <c r="E39" s="6">
        <v>0</v>
      </c>
      <c r="F39" s="6">
        <v>0</v>
      </c>
      <c r="G39" s="76">
        <v>0</v>
      </c>
      <c r="H39" s="6">
        <v>102</v>
      </c>
      <c r="I39" s="6">
        <v>103</v>
      </c>
      <c r="J39" s="76">
        <v>102</v>
      </c>
      <c r="K39" s="6">
        <v>0</v>
      </c>
      <c r="L39" s="6"/>
      <c r="M39" s="6">
        <v>0</v>
      </c>
      <c r="N39" s="12">
        <f t="shared" si="4"/>
        <v>307</v>
      </c>
      <c r="O39" s="8">
        <f t="shared" si="3"/>
        <v>1</v>
      </c>
    </row>
    <row r="40" spans="1:15" x14ac:dyDescent="0.2">
      <c r="A40" s="5" t="s">
        <v>63</v>
      </c>
      <c r="B40" s="5" t="s">
        <v>184</v>
      </c>
      <c r="C40" s="5" t="s">
        <v>11</v>
      </c>
      <c r="D40" s="5" t="s">
        <v>12</v>
      </c>
      <c r="E40" s="6">
        <v>0</v>
      </c>
      <c r="F40" s="6">
        <v>175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/>
      <c r="M40" s="6">
        <v>0</v>
      </c>
      <c r="N40" s="12">
        <f t="shared" si="4"/>
        <v>175</v>
      </c>
      <c r="O40" s="8">
        <f t="shared" si="3"/>
        <v>1</v>
      </c>
    </row>
    <row r="41" spans="1:15" x14ac:dyDescent="0.2">
      <c r="A41" s="5" t="s">
        <v>64</v>
      </c>
      <c r="B41" s="5" t="s">
        <v>185</v>
      </c>
      <c r="C41" s="5" t="s">
        <v>10</v>
      </c>
      <c r="D41" s="5" t="s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4000</v>
      </c>
      <c r="K41" s="6">
        <v>0</v>
      </c>
      <c r="L41" s="6"/>
      <c r="M41" s="6">
        <v>0</v>
      </c>
      <c r="N41" s="12">
        <f t="shared" si="4"/>
        <v>4000</v>
      </c>
      <c r="O41" s="8">
        <f t="shared" si="3"/>
        <v>1</v>
      </c>
    </row>
    <row r="42" spans="1:15" x14ac:dyDescent="0.2">
      <c r="A42" s="5" t="s">
        <v>65</v>
      </c>
      <c r="B42" s="5" t="s">
        <v>186</v>
      </c>
      <c r="C42" s="5" t="s">
        <v>11</v>
      </c>
      <c r="D42" s="5" t="s">
        <v>12</v>
      </c>
      <c r="E42" s="6">
        <v>0</v>
      </c>
      <c r="F42" s="6">
        <v>100</v>
      </c>
      <c r="G42" s="76">
        <v>320</v>
      </c>
      <c r="H42" s="76">
        <v>0</v>
      </c>
      <c r="I42" s="6">
        <v>0</v>
      </c>
      <c r="J42" s="6">
        <v>0</v>
      </c>
      <c r="K42" s="6">
        <v>0</v>
      </c>
      <c r="L42" s="6"/>
      <c r="M42" s="6">
        <v>0</v>
      </c>
      <c r="N42" s="12">
        <f t="shared" si="4"/>
        <v>420</v>
      </c>
      <c r="O42" s="8">
        <f t="shared" si="3"/>
        <v>1</v>
      </c>
    </row>
    <row r="43" spans="1:15" x14ac:dyDescent="0.2">
      <c r="A43" s="5" t="s">
        <v>93</v>
      </c>
      <c r="B43" s="5" t="s">
        <v>187</v>
      </c>
      <c r="C43" s="5" t="s">
        <v>10</v>
      </c>
      <c r="D43" s="5" t="s">
        <v>5</v>
      </c>
      <c r="E43" s="6">
        <v>0</v>
      </c>
      <c r="F43" s="6">
        <v>46500</v>
      </c>
      <c r="G43" s="6">
        <v>46500</v>
      </c>
      <c r="H43" s="6">
        <v>0</v>
      </c>
      <c r="I43" s="6">
        <v>0</v>
      </c>
      <c r="J43" s="6">
        <v>0</v>
      </c>
      <c r="K43" s="6">
        <v>0</v>
      </c>
      <c r="L43" s="6"/>
      <c r="M43" s="6">
        <v>0</v>
      </c>
      <c r="N43" s="12">
        <f>SUM(E43:M43)</f>
        <v>93000</v>
      </c>
      <c r="O43" s="8">
        <f t="shared" si="3"/>
        <v>1</v>
      </c>
    </row>
    <row r="44" spans="1:15" x14ac:dyDescent="0.2">
      <c r="A44" s="5" t="s">
        <v>66</v>
      </c>
      <c r="B44" s="5" t="s">
        <v>188</v>
      </c>
      <c r="C44" s="5" t="s">
        <v>11</v>
      </c>
      <c r="D44" s="5" t="s">
        <v>12</v>
      </c>
      <c r="E44" s="6">
        <v>27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/>
      <c r="M44" s="6">
        <v>0</v>
      </c>
      <c r="N44" s="12">
        <f t="shared" si="4"/>
        <v>27</v>
      </c>
      <c r="O44" s="8">
        <f t="shared" si="3"/>
        <v>1</v>
      </c>
    </row>
    <row r="45" spans="1:15" x14ac:dyDescent="0.2">
      <c r="A45" s="75" t="s">
        <v>267</v>
      </c>
      <c r="B45" s="5" t="s">
        <v>189</v>
      </c>
      <c r="C45" s="5" t="s">
        <v>11</v>
      </c>
      <c r="D45" s="5" t="s">
        <v>12</v>
      </c>
      <c r="E45" s="6">
        <v>0</v>
      </c>
      <c r="F45" s="6">
        <v>0</v>
      </c>
      <c r="G45" s="76">
        <v>0</v>
      </c>
      <c r="H45" s="76">
        <v>0</v>
      </c>
      <c r="I45" s="76">
        <v>48</v>
      </c>
      <c r="J45" s="6">
        <v>0</v>
      </c>
      <c r="K45" s="6">
        <v>0</v>
      </c>
      <c r="L45" s="6"/>
      <c r="M45" s="6">
        <v>0</v>
      </c>
      <c r="N45" s="12">
        <f t="shared" si="4"/>
        <v>48</v>
      </c>
      <c r="O45" s="8">
        <f t="shared" si="3"/>
        <v>1</v>
      </c>
    </row>
    <row r="46" spans="1:15" x14ac:dyDescent="0.2">
      <c r="A46" s="5" t="s">
        <v>68</v>
      </c>
      <c r="B46" s="5" t="s">
        <v>190</v>
      </c>
      <c r="C46" s="5" t="s">
        <v>11</v>
      </c>
      <c r="D46" s="5" t="s">
        <v>12</v>
      </c>
      <c r="E46" s="6">
        <v>44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/>
      <c r="M46" s="6">
        <v>0</v>
      </c>
      <c r="N46" s="12">
        <f t="shared" si="4"/>
        <v>44</v>
      </c>
      <c r="O46" s="8">
        <f t="shared" si="3"/>
        <v>1</v>
      </c>
    </row>
    <row r="47" spans="1:15" x14ac:dyDescent="0.2">
      <c r="A47" s="5" t="s">
        <v>70</v>
      </c>
      <c r="B47" s="5" t="s">
        <v>191</v>
      </c>
      <c r="C47" s="5" t="s">
        <v>11</v>
      </c>
      <c r="D47" s="5" t="s">
        <v>12</v>
      </c>
      <c r="E47" s="6">
        <v>0</v>
      </c>
      <c r="F47" s="6">
        <v>202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/>
      <c r="M47" s="6">
        <v>0</v>
      </c>
      <c r="N47" s="12">
        <f t="shared" si="4"/>
        <v>202</v>
      </c>
      <c r="O47" s="8">
        <f t="shared" si="3"/>
        <v>1</v>
      </c>
    </row>
    <row r="48" spans="1:15" x14ac:dyDescent="0.2">
      <c r="A48" s="5" t="s">
        <v>71</v>
      </c>
      <c r="B48" s="5" t="s">
        <v>192</v>
      </c>
      <c r="C48" s="5" t="s">
        <v>11</v>
      </c>
      <c r="D48" s="5" t="s">
        <v>12</v>
      </c>
      <c r="E48" s="6">
        <v>40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/>
      <c r="M48" s="6">
        <v>0</v>
      </c>
      <c r="N48" s="12">
        <f t="shared" si="4"/>
        <v>40</v>
      </c>
      <c r="O48" s="8">
        <f t="shared" si="3"/>
        <v>1</v>
      </c>
    </row>
    <row r="49" spans="1:15" x14ac:dyDescent="0.2">
      <c r="A49" s="5" t="s">
        <v>72</v>
      </c>
      <c r="B49" s="5" t="s">
        <v>193</v>
      </c>
      <c r="C49" s="5" t="s">
        <v>11</v>
      </c>
      <c r="D49" s="5" t="s">
        <v>12</v>
      </c>
      <c r="E49" s="6">
        <v>0</v>
      </c>
      <c r="F49" s="6">
        <v>0</v>
      </c>
      <c r="G49" s="6">
        <v>30</v>
      </c>
      <c r="H49" s="6">
        <v>0</v>
      </c>
      <c r="I49" s="6">
        <v>0</v>
      </c>
      <c r="J49" s="6">
        <v>0</v>
      </c>
      <c r="K49" s="6">
        <v>0</v>
      </c>
      <c r="L49" s="6"/>
      <c r="M49" s="6">
        <v>0</v>
      </c>
      <c r="N49" s="12">
        <f t="shared" si="4"/>
        <v>30</v>
      </c>
      <c r="O49" s="8">
        <f t="shared" si="3"/>
        <v>1</v>
      </c>
    </row>
    <row r="50" spans="1:15" x14ac:dyDescent="0.2">
      <c r="A50" s="5" t="s">
        <v>73</v>
      </c>
      <c r="B50" s="5" t="s">
        <v>194</v>
      </c>
      <c r="C50" s="5" t="s">
        <v>11</v>
      </c>
      <c r="D50" s="5" t="s">
        <v>12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38</v>
      </c>
      <c r="L50" s="6"/>
      <c r="M50" s="6">
        <v>0</v>
      </c>
      <c r="N50" s="12">
        <f t="shared" si="4"/>
        <v>38</v>
      </c>
      <c r="O50" s="8">
        <f t="shared" si="3"/>
        <v>1</v>
      </c>
    </row>
    <row r="51" spans="1:15" x14ac:dyDescent="0.2">
      <c r="A51" s="69" t="s">
        <v>268</v>
      </c>
      <c r="B51" s="69" t="s">
        <v>269</v>
      </c>
      <c r="C51" s="69" t="s">
        <v>120</v>
      </c>
      <c r="D51" s="69" t="s">
        <v>12</v>
      </c>
      <c r="E51" s="47">
        <v>0</v>
      </c>
      <c r="F51" s="47"/>
      <c r="G51" s="47">
        <v>0</v>
      </c>
      <c r="H51" s="47">
        <v>97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85">
        <f>SUM(E51:M51)</f>
        <v>97</v>
      </c>
      <c r="O51" s="81">
        <f t="shared" si="3"/>
        <v>1</v>
      </c>
    </row>
    <row r="52" spans="1:15" x14ac:dyDescent="0.2">
      <c r="A52" s="5" t="s">
        <v>36</v>
      </c>
      <c r="B52" s="5" t="s">
        <v>195</v>
      </c>
      <c r="C52" s="5" t="s">
        <v>11</v>
      </c>
      <c r="D52" s="5" t="s">
        <v>12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605</v>
      </c>
      <c r="K52" s="6">
        <v>447</v>
      </c>
      <c r="L52" s="6"/>
      <c r="M52" s="6">
        <f>244+93</f>
        <v>337</v>
      </c>
      <c r="N52" s="12">
        <f t="shared" si="4"/>
        <v>1389</v>
      </c>
      <c r="O52" s="8">
        <f t="shared" si="3"/>
        <v>0.75737940964722827</v>
      </c>
    </row>
    <row r="53" spans="1:15" x14ac:dyDescent="0.2">
      <c r="A53" s="5" t="s">
        <v>74</v>
      </c>
      <c r="B53" s="5" t="s">
        <v>180</v>
      </c>
      <c r="C53" s="5" t="s">
        <v>11</v>
      </c>
      <c r="D53" s="5" t="s">
        <v>12</v>
      </c>
      <c r="E53" s="6">
        <v>0</v>
      </c>
      <c r="F53" s="6">
        <v>50</v>
      </c>
      <c r="G53" s="6">
        <v>50</v>
      </c>
      <c r="H53" s="6">
        <v>0</v>
      </c>
      <c r="I53" s="6">
        <v>0</v>
      </c>
      <c r="J53" s="6">
        <v>0</v>
      </c>
      <c r="K53" s="6">
        <v>0</v>
      </c>
      <c r="L53" s="6"/>
      <c r="M53" s="6">
        <v>0</v>
      </c>
      <c r="N53" s="12">
        <f t="shared" si="4"/>
        <v>100</v>
      </c>
      <c r="O53" s="8">
        <f t="shared" si="3"/>
        <v>1</v>
      </c>
    </row>
    <row r="54" spans="1:15" x14ac:dyDescent="0.2">
      <c r="A54" s="13" t="s">
        <v>75</v>
      </c>
      <c r="B54" s="13" t="s">
        <v>112</v>
      </c>
      <c r="C54" s="13" t="s">
        <v>10</v>
      </c>
      <c r="D54" s="13" t="s">
        <v>5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11000</v>
      </c>
      <c r="L54" s="14"/>
      <c r="M54" s="14">
        <v>0</v>
      </c>
      <c r="N54" s="15">
        <f t="shared" si="4"/>
        <v>11000</v>
      </c>
      <c r="O54" s="8">
        <f t="shared" si="3"/>
        <v>1</v>
      </c>
    </row>
    <row r="55" spans="1:15" x14ac:dyDescent="0.2">
      <c r="A55" s="3"/>
      <c r="B55" s="3"/>
      <c r="C55" s="3" t="s">
        <v>9</v>
      </c>
      <c r="D55" s="3" t="s">
        <v>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11000</v>
      </c>
      <c r="L55" s="4"/>
      <c r="M55" s="4">
        <v>0</v>
      </c>
      <c r="N55" s="11">
        <f t="shared" si="4"/>
        <v>11000</v>
      </c>
      <c r="O55" s="8">
        <f t="shared" si="3"/>
        <v>1</v>
      </c>
    </row>
    <row r="56" spans="1:15" x14ac:dyDescent="0.2">
      <c r="A56" s="5" t="s">
        <v>76</v>
      </c>
      <c r="B56" s="5" t="s">
        <v>111</v>
      </c>
      <c r="C56" s="5" t="s">
        <v>4</v>
      </c>
      <c r="D56" s="5" t="s">
        <v>5</v>
      </c>
      <c r="E56" s="6">
        <v>0</v>
      </c>
      <c r="F56" s="6">
        <v>0</v>
      </c>
      <c r="G56" s="6">
        <v>0</v>
      </c>
      <c r="H56" s="6">
        <v>0</v>
      </c>
      <c r="I56" s="6">
        <v>200000</v>
      </c>
      <c r="J56" s="6">
        <v>200000</v>
      </c>
      <c r="K56" s="6">
        <v>200000</v>
      </c>
      <c r="L56" s="6"/>
      <c r="M56" s="6">
        <v>392000</v>
      </c>
      <c r="N56" s="12">
        <f t="shared" si="4"/>
        <v>992000</v>
      </c>
      <c r="O56" s="8">
        <f t="shared" si="3"/>
        <v>0.60483870967741937</v>
      </c>
    </row>
    <row r="57" spans="1:15" x14ac:dyDescent="0.2">
      <c r="A57" s="5" t="s">
        <v>77</v>
      </c>
      <c r="B57" s="5" t="s">
        <v>196</v>
      </c>
      <c r="C57" s="5" t="s">
        <v>11</v>
      </c>
      <c r="D57" s="5" t="s">
        <v>12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260</v>
      </c>
      <c r="L57" s="6"/>
      <c r="M57" s="6">
        <v>0</v>
      </c>
      <c r="N57" s="12">
        <f t="shared" si="4"/>
        <v>260</v>
      </c>
      <c r="O57" s="8">
        <f t="shared" si="3"/>
        <v>1</v>
      </c>
    </row>
    <row r="58" spans="1:15" x14ac:dyDescent="0.2">
      <c r="A58" s="5" t="s">
        <v>109</v>
      </c>
      <c r="B58" s="5" t="s">
        <v>110</v>
      </c>
      <c r="C58" s="5" t="s">
        <v>13</v>
      </c>
      <c r="D58" s="5" t="s">
        <v>12</v>
      </c>
      <c r="E58" s="6">
        <v>12</v>
      </c>
      <c r="F58" s="6">
        <v>36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/>
      <c r="M58" s="6">
        <v>0</v>
      </c>
      <c r="N58" s="12">
        <f>SUM(E58:M58)</f>
        <v>48</v>
      </c>
      <c r="O58" s="8">
        <f t="shared" si="3"/>
        <v>1</v>
      </c>
    </row>
    <row r="59" spans="1:15" x14ac:dyDescent="0.2">
      <c r="A59" s="13" t="s">
        <v>78</v>
      </c>
      <c r="B59" s="13" t="s">
        <v>113</v>
      </c>
      <c r="C59" s="13" t="s">
        <v>11</v>
      </c>
      <c r="D59" s="13" t="s">
        <v>12</v>
      </c>
      <c r="E59" s="14">
        <v>7</v>
      </c>
      <c r="F59" s="14">
        <v>22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/>
      <c r="M59" s="14">
        <v>0</v>
      </c>
      <c r="N59" s="15">
        <f t="shared" si="4"/>
        <v>29</v>
      </c>
      <c r="O59" s="8">
        <f t="shared" si="3"/>
        <v>1</v>
      </c>
    </row>
    <row r="60" spans="1:15" x14ac:dyDescent="0.2">
      <c r="A60" s="3"/>
      <c r="B60" s="3"/>
      <c r="C60" s="3" t="s">
        <v>10</v>
      </c>
      <c r="D60" s="3" t="s">
        <v>5</v>
      </c>
      <c r="E60" s="4">
        <v>0</v>
      </c>
      <c r="F60" s="4">
        <v>41000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/>
      <c r="M60" s="4">
        <v>0</v>
      </c>
      <c r="N60" s="11">
        <f t="shared" si="4"/>
        <v>41000</v>
      </c>
      <c r="O60" s="8">
        <f t="shared" si="3"/>
        <v>1</v>
      </c>
    </row>
    <row r="61" spans="1:15" x14ac:dyDescent="0.2">
      <c r="A61" s="5" t="s">
        <v>79</v>
      </c>
      <c r="B61" s="5" t="s">
        <v>197</v>
      </c>
      <c r="C61" s="5" t="s">
        <v>11</v>
      </c>
      <c r="D61" s="5" t="s">
        <v>12</v>
      </c>
      <c r="E61" s="6">
        <v>0</v>
      </c>
      <c r="F61" s="6">
        <v>20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/>
      <c r="M61" s="6">
        <v>0</v>
      </c>
      <c r="N61" s="12">
        <f t="shared" si="4"/>
        <v>20</v>
      </c>
      <c r="O61" s="8">
        <f t="shared" si="3"/>
        <v>1</v>
      </c>
    </row>
    <row r="62" spans="1:15" x14ac:dyDescent="0.2">
      <c r="A62" s="17" t="s">
        <v>83</v>
      </c>
      <c r="B62" s="5" t="s">
        <v>198</v>
      </c>
      <c r="C62" s="5" t="s">
        <v>13</v>
      </c>
      <c r="D62" s="5" t="s">
        <v>12</v>
      </c>
      <c r="E62" s="6">
        <v>12</v>
      </c>
      <c r="F62" s="6">
        <v>34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/>
      <c r="M62" s="6">
        <v>0</v>
      </c>
      <c r="N62" s="12">
        <f>SUM(E62:M62)</f>
        <v>46</v>
      </c>
      <c r="O62" s="8">
        <f t="shared" si="3"/>
        <v>1</v>
      </c>
    </row>
    <row r="63" spans="1:15" x14ac:dyDescent="0.2">
      <c r="A63" s="75" t="s">
        <v>270</v>
      </c>
      <c r="B63" s="75" t="s">
        <v>271</v>
      </c>
      <c r="C63" s="75" t="s">
        <v>11</v>
      </c>
      <c r="D63" s="75" t="s">
        <v>5</v>
      </c>
      <c r="E63" s="76">
        <v>0</v>
      </c>
      <c r="F63" s="76">
        <v>0</v>
      </c>
      <c r="G63" s="76">
        <v>0</v>
      </c>
      <c r="H63" s="76">
        <v>0</v>
      </c>
      <c r="I63" s="76">
        <v>100</v>
      </c>
      <c r="J63" s="76">
        <v>119</v>
      </c>
      <c r="K63" s="76">
        <v>0</v>
      </c>
      <c r="L63" s="76"/>
      <c r="M63" s="76"/>
      <c r="N63" s="85">
        <f>SUM(E63:M63)</f>
        <v>219</v>
      </c>
      <c r="O63" s="80">
        <f t="shared" si="3"/>
        <v>1</v>
      </c>
    </row>
    <row r="64" spans="1:15" x14ac:dyDescent="0.2">
      <c r="A64" s="17" t="s">
        <v>86</v>
      </c>
      <c r="B64" s="17" t="s">
        <v>199</v>
      </c>
      <c r="C64" s="17" t="s">
        <v>11</v>
      </c>
      <c r="D64" s="17" t="s">
        <v>12</v>
      </c>
      <c r="E64" s="26">
        <v>40</v>
      </c>
      <c r="F64" s="26">
        <v>121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/>
      <c r="M64" s="26">
        <v>0</v>
      </c>
      <c r="N64" s="27">
        <f>SUM(E64:M64)</f>
        <v>161</v>
      </c>
      <c r="O64" s="8">
        <f t="shared" si="3"/>
        <v>1</v>
      </c>
    </row>
    <row r="65" spans="1:15" x14ac:dyDescent="0.2">
      <c r="A65" s="18" t="s">
        <v>16</v>
      </c>
      <c r="B65" s="18" t="s">
        <v>52</v>
      </c>
      <c r="C65" s="18" t="s">
        <v>17</v>
      </c>
      <c r="D65" s="18" t="s">
        <v>12</v>
      </c>
      <c r="E65" s="19">
        <v>0</v>
      </c>
      <c r="F65" s="19">
        <v>0</v>
      </c>
      <c r="G65" s="48">
        <v>0</v>
      </c>
      <c r="H65" s="48">
        <v>0</v>
      </c>
      <c r="I65" s="48">
        <v>5</v>
      </c>
      <c r="J65" s="19">
        <v>0</v>
      </c>
      <c r="K65" s="19">
        <v>0</v>
      </c>
      <c r="L65" s="19">
        <v>0</v>
      </c>
      <c r="M65" s="19">
        <v>0</v>
      </c>
      <c r="N65" s="86">
        <f t="shared" si="4"/>
        <v>5</v>
      </c>
      <c r="O65" s="8">
        <f t="shared" si="3"/>
        <v>1</v>
      </c>
    </row>
    <row r="66" spans="1:15" x14ac:dyDescent="0.2">
      <c r="A66" s="18"/>
      <c r="B66" s="18"/>
      <c r="C66" s="18" t="s">
        <v>18</v>
      </c>
      <c r="D66" s="18" t="s">
        <v>12</v>
      </c>
      <c r="E66" s="19">
        <v>0</v>
      </c>
      <c r="F66" s="19">
        <v>0</v>
      </c>
      <c r="G66" s="48">
        <v>0</v>
      </c>
      <c r="H66" s="19">
        <v>30</v>
      </c>
      <c r="I66" s="19">
        <v>30</v>
      </c>
      <c r="J66" s="48">
        <v>30</v>
      </c>
      <c r="K66" s="19">
        <v>0</v>
      </c>
      <c r="L66" s="19">
        <v>0</v>
      </c>
      <c r="M66" s="19">
        <v>0</v>
      </c>
      <c r="N66" s="20">
        <f t="shared" si="4"/>
        <v>90</v>
      </c>
      <c r="O66" s="8">
        <f t="shared" si="3"/>
        <v>1</v>
      </c>
    </row>
    <row r="67" spans="1:15" x14ac:dyDescent="0.2">
      <c r="A67" s="18"/>
      <c r="B67" s="18"/>
      <c r="C67" s="18" t="s">
        <v>19</v>
      </c>
      <c r="D67" s="18" t="s">
        <v>12</v>
      </c>
      <c r="E67" s="19">
        <v>0</v>
      </c>
      <c r="F67" s="19">
        <v>0</v>
      </c>
      <c r="G67" s="48">
        <v>0</v>
      </c>
      <c r="H67" s="19">
        <v>30</v>
      </c>
      <c r="I67" s="48">
        <v>30</v>
      </c>
      <c r="J67" s="19">
        <v>0</v>
      </c>
      <c r="K67" s="19">
        <v>0</v>
      </c>
      <c r="L67" s="19">
        <v>0</v>
      </c>
      <c r="M67" s="19">
        <v>0</v>
      </c>
      <c r="N67" s="20">
        <f t="shared" si="4"/>
        <v>60</v>
      </c>
      <c r="O67" s="8">
        <f t="shared" si="3"/>
        <v>1</v>
      </c>
    </row>
    <row r="68" spans="1:15" x14ac:dyDescent="0.2">
      <c r="A68" s="18"/>
      <c r="B68" s="18"/>
      <c r="C68" s="18" t="s">
        <v>25</v>
      </c>
      <c r="D68" s="18" t="s">
        <v>12</v>
      </c>
      <c r="E68" s="19">
        <v>0</v>
      </c>
      <c r="F68" s="19">
        <v>0</v>
      </c>
      <c r="G68" s="48">
        <v>0</v>
      </c>
      <c r="H68" s="48">
        <v>0</v>
      </c>
      <c r="I68" s="19">
        <v>100</v>
      </c>
      <c r="J68" s="48">
        <v>200</v>
      </c>
      <c r="K68" s="48">
        <v>200</v>
      </c>
      <c r="L68" s="19">
        <v>0</v>
      </c>
      <c r="M68" s="19">
        <v>435</v>
      </c>
      <c r="N68" s="20">
        <f t="shared" si="4"/>
        <v>935</v>
      </c>
      <c r="O68" s="8">
        <f t="shared" si="3"/>
        <v>0.53475935828877008</v>
      </c>
    </row>
    <row r="69" spans="1:15" x14ac:dyDescent="0.2">
      <c r="A69" s="18"/>
      <c r="B69" s="18"/>
      <c r="C69" s="18" t="s">
        <v>20</v>
      </c>
      <c r="D69" s="18" t="s">
        <v>5</v>
      </c>
      <c r="E69" s="19">
        <v>0</v>
      </c>
      <c r="F69" s="48">
        <v>0</v>
      </c>
      <c r="G69" s="48">
        <v>0</v>
      </c>
      <c r="H69" s="19">
        <v>45000</v>
      </c>
      <c r="I69" s="19">
        <v>50000</v>
      </c>
      <c r="J69" s="19">
        <v>185000</v>
      </c>
      <c r="K69" s="19">
        <v>50000</v>
      </c>
      <c r="L69" s="19">
        <v>0</v>
      </c>
      <c r="M69" s="19">
        <v>1614722</v>
      </c>
      <c r="N69" s="86">
        <f t="shared" si="4"/>
        <v>1944722</v>
      </c>
      <c r="O69" s="8">
        <f t="shared" si="3"/>
        <v>0.16969006366976874</v>
      </c>
    </row>
    <row r="70" spans="1:15" x14ac:dyDescent="0.2">
      <c r="A70" s="18"/>
      <c r="B70" s="18"/>
      <c r="C70" s="18" t="s">
        <v>21</v>
      </c>
      <c r="D70" s="18" t="s">
        <v>5</v>
      </c>
      <c r="E70" s="19">
        <v>0</v>
      </c>
      <c r="F70" s="19">
        <v>0</v>
      </c>
      <c r="G70" s="48">
        <v>0</v>
      </c>
      <c r="H70" s="19">
        <v>0</v>
      </c>
      <c r="I70" s="19">
        <v>0</v>
      </c>
      <c r="J70" s="19">
        <v>40000</v>
      </c>
      <c r="K70" s="19">
        <v>40000</v>
      </c>
      <c r="L70" s="19">
        <v>0</v>
      </c>
      <c r="M70" s="19">
        <v>454000</v>
      </c>
      <c r="N70" s="86">
        <f t="shared" si="4"/>
        <v>534000</v>
      </c>
      <c r="O70" s="8">
        <f t="shared" si="3"/>
        <v>0.14981273408239701</v>
      </c>
    </row>
    <row r="71" spans="1:15" x14ac:dyDescent="0.2">
      <c r="A71" s="18"/>
      <c r="B71" s="18"/>
      <c r="C71" s="18" t="s">
        <v>22</v>
      </c>
      <c r="D71" s="18" t="s">
        <v>5</v>
      </c>
      <c r="E71" s="19">
        <v>0</v>
      </c>
      <c r="F71" s="19">
        <v>0</v>
      </c>
      <c r="G71" s="19">
        <v>0</v>
      </c>
      <c r="H71" s="19">
        <v>37500</v>
      </c>
      <c r="I71" s="19">
        <v>0</v>
      </c>
      <c r="J71" s="19">
        <v>37500</v>
      </c>
      <c r="K71" s="19">
        <v>75000</v>
      </c>
      <c r="L71" s="19">
        <v>0</v>
      </c>
      <c r="M71" s="19">
        <v>77000</v>
      </c>
      <c r="N71" s="20">
        <f t="shared" si="4"/>
        <v>227000</v>
      </c>
      <c r="O71" s="8">
        <f t="shared" si="3"/>
        <v>0.66079295154185025</v>
      </c>
    </row>
    <row r="72" spans="1:15" x14ac:dyDescent="0.2">
      <c r="A72" s="18"/>
      <c r="B72" s="18"/>
      <c r="C72" s="18" t="s">
        <v>23</v>
      </c>
      <c r="D72" s="18" t="s">
        <v>5</v>
      </c>
      <c r="E72" s="19">
        <v>0</v>
      </c>
      <c r="F72" s="19">
        <v>0</v>
      </c>
      <c r="G72" s="19">
        <v>0</v>
      </c>
      <c r="H72" s="19">
        <v>0</v>
      </c>
      <c r="I72" s="19">
        <v>10000</v>
      </c>
      <c r="J72" s="19">
        <v>9800</v>
      </c>
      <c r="K72" s="19">
        <v>0</v>
      </c>
      <c r="L72" s="19">
        <v>0</v>
      </c>
      <c r="M72" s="19">
        <v>0</v>
      </c>
      <c r="N72" s="20">
        <f t="shared" si="4"/>
        <v>19800</v>
      </c>
      <c r="O72" s="8">
        <f t="shared" si="3"/>
        <v>1</v>
      </c>
    </row>
    <row r="73" spans="1:15" x14ac:dyDescent="0.2">
      <c r="A73" s="22"/>
      <c r="B73" s="22"/>
      <c r="C73" s="22" t="s">
        <v>24</v>
      </c>
      <c r="D73" s="22" t="s">
        <v>5</v>
      </c>
      <c r="E73" s="23">
        <v>0</v>
      </c>
      <c r="F73" s="23">
        <v>0</v>
      </c>
      <c r="G73" s="23">
        <v>0</v>
      </c>
      <c r="H73" s="23">
        <v>0</v>
      </c>
      <c r="I73" s="23">
        <v>7000</v>
      </c>
      <c r="J73" s="23">
        <v>6100</v>
      </c>
      <c r="K73" s="23">
        <v>0</v>
      </c>
      <c r="L73" s="23">
        <v>0</v>
      </c>
      <c r="M73" s="23">
        <v>0</v>
      </c>
      <c r="N73" s="24">
        <f t="shared" si="4"/>
        <v>13100</v>
      </c>
      <c r="O73" s="8">
        <f t="shared" si="3"/>
        <v>1</v>
      </c>
    </row>
    <row r="74" spans="1:15" x14ac:dyDescent="0.2">
      <c r="A74" s="18" t="s">
        <v>26</v>
      </c>
      <c r="B74" s="18" t="s">
        <v>52</v>
      </c>
      <c r="C74" s="18" t="s">
        <v>10</v>
      </c>
      <c r="D74" s="18" t="s">
        <v>5</v>
      </c>
      <c r="E74" s="19">
        <v>0</v>
      </c>
      <c r="F74" s="19">
        <v>8000</v>
      </c>
      <c r="G74" s="19">
        <v>0</v>
      </c>
      <c r="H74" s="19">
        <v>12500</v>
      </c>
      <c r="I74" s="19">
        <v>0</v>
      </c>
      <c r="J74" s="19">
        <v>27500</v>
      </c>
      <c r="K74" s="19">
        <v>50000</v>
      </c>
      <c r="L74" s="19"/>
      <c r="M74" s="19">
        <v>89200</v>
      </c>
      <c r="N74" s="20">
        <f t="shared" si="4"/>
        <v>187200</v>
      </c>
      <c r="O74" s="8">
        <f t="shared" si="3"/>
        <v>0.52350427350427353</v>
      </c>
    </row>
    <row r="75" spans="1:15" x14ac:dyDescent="0.2">
      <c r="A75" s="18" t="s">
        <v>87</v>
      </c>
      <c r="B75" s="18"/>
      <c r="C75" s="18" t="s">
        <v>9</v>
      </c>
      <c r="D75" s="18" t="s">
        <v>5</v>
      </c>
      <c r="E75" s="19">
        <v>0</v>
      </c>
      <c r="F75" s="19">
        <v>0</v>
      </c>
      <c r="G75" s="19">
        <v>22000</v>
      </c>
      <c r="H75" s="19">
        <v>20500</v>
      </c>
      <c r="I75" s="19">
        <v>0</v>
      </c>
      <c r="J75" s="19">
        <v>0</v>
      </c>
      <c r="K75" s="19">
        <v>0</v>
      </c>
      <c r="L75" s="19"/>
      <c r="M75" s="19">
        <v>0</v>
      </c>
      <c r="N75" s="20">
        <f t="shared" si="4"/>
        <v>42500</v>
      </c>
      <c r="O75" s="8">
        <f t="shared" si="3"/>
        <v>1</v>
      </c>
    </row>
    <row r="76" spans="1:15" x14ac:dyDescent="0.2">
      <c r="A76" s="22"/>
      <c r="B76" s="22"/>
      <c r="C76" s="22" t="s">
        <v>27</v>
      </c>
      <c r="D76" s="22" t="s">
        <v>5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50500</v>
      </c>
      <c r="K76" s="23">
        <v>0</v>
      </c>
      <c r="L76" s="23"/>
      <c r="M76" s="23">
        <v>0</v>
      </c>
      <c r="N76" s="24">
        <f t="shared" si="4"/>
        <v>50500</v>
      </c>
      <c r="O76" s="8">
        <f t="shared" si="3"/>
        <v>1</v>
      </c>
    </row>
    <row r="77" spans="1:15" x14ac:dyDescent="0.2">
      <c r="A77" s="17" t="s">
        <v>88</v>
      </c>
      <c r="B77" s="17" t="s">
        <v>104</v>
      </c>
      <c r="C77" s="17" t="s">
        <v>11</v>
      </c>
      <c r="D77" s="17" t="s">
        <v>12</v>
      </c>
      <c r="E77" s="26">
        <v>54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/>
      <c r="M77" s="26">
        <v>0</v>
      </c>
      <c r="N77" s="27">
        <f t="shared" si="4"/>
        <v>54</v>
      </c>
      <c r="O77" s="8">
        <f t="shared" si="3"/>
        <v>1</v>
      </c>
    </row>
    <row r="78" spans="1:15" x14ac:dyDescent="0.2">
      <c r="A78" s="17" t="s">
        <v>91</v>
      </c>
      <c r="B78" s="17" t="s">
        <v>103</v>
      </c>
      <c r="C78" s="17" t="s">
        <v>11</v>
      </c>
      <c r="D78" s="17" t="s">
        <v>12</v>
      </c>
      <c r="E78" s="26">
        <v>0</v>
      </c>
      <c r="F78" s="26">
        <v>0</v>
      </c>
      <c r="G78" s="47">
        <v>0</v>
      </c>
      <c r="H78" s="26">
        <v>0</v>
      </c>
      <c r="I78" s="47">
        <v>120</v>
      </c>
      <c r="J78" s="26">
        <v>0</v>
      </c>
      <c r="K78" s="26">
        <v>0</v>
      </c>
      <c r="L78" s="26"/>
      <c r="M78" s="26">
        <v>0</v>
      </c>
      <c r="N78" s="27">
        <f t="shared" si="4"/>
        <v>120</v>
      </c>
      <c r="O78" s="8">
        <f t="shared" si="3"/>
        <v>1</v>
      </c>
    </row>
    <row r="79" spans="1:15" x14ac:dyDescent="0.2">
      <c r="A79" s="17" t="s">
        <v>89</v>
      </c>
      <c r="B79" s="17" t="s">
        <v>102</v>
      </c>
      <c r="C79" s="17" t="s">
        <v>13</v>
      </c>
      <c r="D79" s="17" t="s">
        <v>12</v>
      </c>
      <c r="E79" s="26">
        <v>0</v>
      </c>
      <c r="F79" s="26">
        <v>232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/>
      <c r="M79" s="26">
        <v>0</v>
      </c>
      <c r="N79" s="27">
        <f t="shared" si="4"/>
        <v>232</v>
      </c>
      <c r="O79" s="8">
        <f t="shared" si="3"/>
        <v>1</v>
      </c>
    </row>
    <row r="80" spans="1:15" x14ac:dyDescent="0.2">
      <c r="A80" s="17" t="s">
        <v>98</v>
      </c>
      <c r="B80" s="17" t="s">
        <v>200</v>
      </c>
      <c r="C80" s="17" t="s">
        <v>11</v>
      </c>
      <c r="D80" s="17" t="s">
        <v>12</v>
      </c>
      <c r="E80" s="26">
        <v>0</v>
      </c>
      <c r="F80" s="26">
        <v>0</v>
      </c>
      <c r="G80" s="26">
        <v>160</v>
      </c>
      <c r="H80" s="26">
        <v>0</v>
      </c>
      <c r="I80" s="26">
        <v>149</v>
      </c>
      <c r="J80" s="26">
        <v>0</v>
      </c>
      <c r="K80" s="26">
        <v>0</v>
      </c>
      <c r="L80" s="26"/>
      <c r="M80" s="26">
        <v>0</v>
      </c>
      <c r="N80" s="27">
        <f t="shared" si="4"/>
        <v>309</v>
      </c>
      <c r="O80" s="8">
        <f t="shared" si="3"/>
        <v>1</v>
      </c>
    </row>
    <row r="81" spans="1:15" x14ac:dyDescent="0.2">
      <c r="A81" s="17" t="s">
        <v>114</v>
      </c>
      <c r="B81" s="17" t="s">
        <v>115</v>
      </c>
      <c r="C81" s="17" t="s">
        <v>13</v>
      </c>
      <c r="D81" s="17" t="s">
        <v>12</v>
      </c>
      <c r="E81" s="26">
        <v>0</v>
      </c>
      <c r="F81" s="26">
        <v>15</v>
      </c>
      <c r="G81" s="26">
        <v>15</v>
      </c>
      <c r="H81" s="26">
        <v>0</v>
      </c>
      <c r="I81" s="26">
        <v>0</v>
      </c>
      <c r="J81" s="26">
        <v>0</v>
      </c>
      <c r="K81" s="26">
        <v>0</v>
      </c>
      <c r="L81" s="26"/>
      <c r="M81" s="26">
        <v>0</v>
      </c>
      <c r="N81" s="27">
        <f t="shared" si="4"/>
        <v>30</v>
      </c>
      <c r="O81" s="8">
        <f t="shared" si="3"/>
        <v>1</v>
      </c>
    </row>
    <row r="82" spans="1:15" x14ac:dyDescent="0.2">
      <c r="A82" s="17" t="s">
        <v>116</v>
      </c>
      <c r="B82" s="17" t="s">
        <v>117</v>
      </c>
      <c r="C82" s="17" t="s">
        <v>13</v>
      </c>
      <c r="D82" s="17" t="s">
        <v>12</v>
      </c>
      <c r="E82" s="26">
        <v>0</v>
      </c>
      <c r="F82" s="47">
        <v>0</v>
      </c>
      <c r="G82" s="47">
        <v>0</v>
      </c>
      <c r="H82" s="26">
        <v>0</v>
      </c>
      <c r="I82" s="47">
        <v>200</v>
      </c>
      <c r="J82" s="26">
        <v>0</v>
      </c>
      <c r="K82" s="26">
        <v>0</v>
      </c>
      <c r="L82" s="26"/>
      <c r="M82" s="26">
        <v>0</v>
      </c>
      <c r="N82" s="87">
        <f t="shared" si="4"/>
        <v>200</v>
      </c>
      <c r="O82" s="8">
        <f t="shared" si="3"/>
        <v>1</v>
      </c>
    </row>
    <row r="83" spans="1:15" x14ac:dyDescent="0.2">
      <c r="A83" s="17" t="s">
        <v>95</v>
      </c>
      <c r="B83" s="17" t="s">
        <v>100</v>
      </c>
      <c r="C83" s="17" t="s">
        <v>11</v>
      </c>
      <c r="D83" s="17" t="s">
        <v>12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23</v>
      </c>
      <c r="K83" s="26">
        <v>0</v>
      </c>
      <c r="L83" s="26"/>
      <c r="M83" s="26">
        <v>0</v>
      </c>
      <c r="N83" s="27">
        <f t="shared" si="4"/>
        <v>23</v>
      </c>
      <c r="O83" s="8">
        <f t="shared" si="3"/>
        <v>1</v>
      </c>
    </row>
    <row r="84" spans="1:15" x14ac:dyDescent="0.2">
      <c r="A84" s="17" t="s">
        <v>96</v>
      </c>
      <c r="B84" s="17" t="s">
        <v>101</v>
      </c>
      <c r="C84" s="17" t="s">
        <v>11</v>
      </c>
      <c r="D84" s="17" t="s">
        <v>12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79</v>
      </c>
      <c r="L84" s="26"/>
      <c r="M84" s="26">
        <v>0</v>
      </c>
      <c r="N84" s="27">
        <f t="shared" si="4"/>
        <v>79</v>
      </c>
      <c r="O84" s="8">
        <f t="shared" si="3"/>
        <v>1</v>
      </c>
    </row>
    <row r="85" spans="1:15" x14ac:dyDescent="0.2">
      <c r="A85" s="17" t="s">
        <v>99</v>
      </c>
      <c r="B85" s="17" t="s">
        <v>105</v>
      </c>
      <c r="C85" s="17" t="s">
        <v>11</v>
      </c>
      <c r="D85" s="17" t="s">
        <v>12</v>
      </c>
      <c r="E85" s="26">
        <v>0</v>
      </c>
      <c r="F85" s="26">
        <v>0</v>
      </c>
      <c r="G85" s="26">
        <v>120</v>
      </c>
      <c r="H85" s="26">
        <v>250</v>
      </c>
      <c r="I85" s="26">
        <v>70</v>
      </c>
      <c r="J85" s="26">
        <v>0</v>
      </c>
      <c r="K85" s="26">
        <v>0</v>
      </c>
      <c r="L85" s="26"/>
      <c r="M85" s="26">
        <v>0</v>
      </c>
      <c r="N85" s="27">
        <f t="shared" si="4"/>
        <v>440</v>
      </c>
      <c r="O85" s="8">
        <f t="shared" si="3"/>
        <v>1</v>
      </c>
    </row>
    <row r="86" spans="1:15" x14ac:dyDescent="0.2">
      <c r="A86" s="17" t="s">
        <v>106</v>
      </c>
      <c r="B86" s="17" t="s">
        <v>107</v>
      </c>
      <c r="C86" s="17" t="s">
        <v>13</v>
      </c>
      <c r="D86" s="17" t="s">
        <v>12</v>
      </c>
      <c r="E86" s="26">
        <v>0</v>
      </c>
      <c r="F86" s="26">
        <v>67</v>
      </c>
      <c r="G86" s="26">
        <v>0</v>
      </c>
      <c r="H86" s="26">
        <v>0</v>
      </c>
      <c r="I86" s="47">
        <v>67</v>
      </c>
      <c r="J86" s="26">
        <v>0</v>
      </c>
      <c r="K86" s="26">
        <v>0</v>
      </c>
      <c r="L86" s="26"/>
      <c r="M86" s="26">
        <v>0</v>
      </c>
      <c r="N86" s="85">
        <f t="shared" si="4"/>
        <v>134</v>
      </c>
      <c r="O86" s="8">
        <f t="shared" si="3"/>
        <v>1</v>
      </c>
    </row>
    <row r="87" spans="1:15" x14ac:dyDescent="0.2">
      <c r="A87" s="17" t="s">
        <v>121</v>
      </c>
      <c r="B87" s="17" t="s">
        <v>122</v>
      </c>
      <c r="C87" s="17" t="s">
        <v>11</v>
      </c>
      <c r="D87" s="17" t="s">
        <v>12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38</v>
      </c>
      <c r="K87" s="26">
        <v>0</v>
      </c>
      <c r="L87" s="26"/>
      <c r="M87" s="26">
        <v>0</v>
      </c>
      <c r="N87" s="27">
        <f t="shared" si="4"/>
        <v>38</v>
      </c>
      <c r="O87" s="8">
        <f t="shared" si="3"/>
        <v>1</v>
      </c>
    </row>
    <row r="88" spans="1:15" x14ac:dyDescent="0.2">
      <c r="A88" s="17" t="s">
        <v>123</v>
      </c>
      <c r="B88" s="17" t="s">
        <v>124</v>
      </c>
      <c r="C88" s="17" t="s">
        <v>13</v>
      </c>
      <c r="D88" s="17" t="s">
        <v>12</v>
      </c>
      <c r="E88" s="26">
        <v>0</v>
      </c>
      <c r="F88" s="47">
        <v>0</v>
      </c>
      <c r="G88" s="26">
        <v>0</v>
      </c>
      <c r="H88" s="47">
        <v>100</v>
      </c>
      <c r="I88" s="26">
        <v>0</v>
      </c>
      <c r="J88" s="26">
        <v>0</v>
      </c>
      <c r="K88" s="26">
        <v>0</v>
      </c>
      <c r="L88" s="26"/>
      <c r="M88" s="26">
        <v>0</v>
      </c>
      <c r="N88" s="27">
        <f t="shared" si="4"/>
        <v>100</v>
      </c>
      <c r="O88" s="8">
        <f t="shared" si="3"/>
        <v>1</v>
      </c>
    </row>
    <row r="89" spans="1:15" x14ac:dyDescent="0.2">
      <c r="A89" s="18" t="s">
        <v>31</v>
      </c>
      <c r="B89" s="18" t="s">
        <v>52</v>
      </c>
      <c r="C89" s="18" t="s">
        <v>11</v>
      </c>
      <c r="D89" s="18" t="s">
        <v>12</v>
      </c>
      <c r="E89" s="19">
        <v>0</v>
      </c>
      <c r="F89" s="19">
        <v>0</v>
      </c>
      <c r="G89" s="19">
        <v>150</v>
      </c>
      <c r="H89" s="19">
        <v>200</v>
      </c>
      <c r="I89" s="19">
        <v>125</v>
      </c>
      <c r="J89" s="19">
        <v>0</v>
      </c>
      <c r="K89" s="19">
        <v>0</v>
      </c>
      <c r="L89" s="19"/>
      <c r="M89" s="19">
        <v>0</v>
      </c>
      <c r="N89" s="20">
        <f t="shared" si="4"/>
        <v>475</v>
      </c>
      <c r="O89" s="8">
        <f t="shared" si="3"/>
        <v>1</v>
      </c>
    </row>
    <row r="90" spans="1:15" x14ac:dyDescent="0.2">
      <c r="A90" s="22"/>
      <c r="B90" s="22"/>
      <c r="C90" s="22" t="s">
        <v>32</v>
      </c>
      <c r="D90" s="22" t="s">
        <v>15</v>
      </c>
      <c r="E90" s="23">
        <v>0</v>
      </c>
      <c r="F90" s="23">
        <v>0</v>
      </c>
      <c r="G90" s="23">
        <v>0</v>
      </c>
      <c r="H90" s="23">
        <v>0</v>
      </c>
      <c r="I90" s="23">
        <v>50</v>
      </c>
      <c r="J90" s="23">
        <v>0</v>
      </c>
      <c r="K90" s="23">
        <v>0</v>
      </c>
      <c r="L90" s="23"/>
      <c r="M90" s="23">
        <v>0</v>
      </c>
      <c r="N90" s="24">
        <f t="shared" si="4"/>
        <v>50</v>
      </c>
      <c r="O90" s="8">
        <f t="shared" ref="O90:O115" si="5">SUM(E90:L90)/N90</f>
        <v>1</v>
      </c>
    </row>
    <row r="91" spans="1:15" x14ac:dyDescent="0.2">
      <c r="A91" s="17" t="s">
        <v>128</v>
      </c>
      <c r="B91" s="17" t="s">
        <v>129</v>
      </c>
      <c r="C91" s="17" t="s">
        <v>11</v>
      </c>
      <c r="D91" s="17" t="s">
        <v>12</v>
      </c>
      <c r="E91" s="47">
        <v>0</v>
      </c>
      <c r="F91" s="47">
        <v>0</v>
      </c>
      <c r="G91" s="47">
        <v>0</v>
      </c>
      <c r="H91" s="47">
        <v>5</v>
      </c>
      <c r="I91" s="47">
        <v>64</v>
      </c>
      <c r="J91" s="47">
        <v>113</v>
      </c>
      <c r="K91" s="26">
        <v>0</v>
      </c>
      <c r="L91" s="26"/>
      <c r="M91" s="26">
        <v>0</v>
      </c>
      <c r="N91" s="27">
        <f t="shared" si="4"/>
        <v>182</v>
      </c>
      <c r="O91" s="8">
        <f t="shared" si="5"/>
        <v>1</v>
      </c>
    </row>
    <row r="92" spans="1:15" x14ac:dyDescent="0.2">
      <c r="A92" s="17" t="s">
        <v>130</v>
      </c>
      <c r="B92" s="17" t="s">
        <v>131</v>
      </c>
      <c r="C92" s="17" t="s">
        <v>11</v>
      </c>
      <c r="D92" s="17" t="s">
        <v>12</v>
      </c>
      <c r="E92" s="26">
        <v>0</v>
      </c>
      <c r="F92" s="26">
        <v>78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/>
      <c r="M92" s="26">
        <v>0</v>
      </c>
      <c r="N92" s="27">
        <f t="shared" si="4"/>
        <v>78</v>
      </c>
      <c r="O92" s="8">
        <f t="shared" si="5"/>
        <v>1</v>
      </c>
    </row>
    <row r="93" spans="1:15" x14ac:dyDescent="0.2">
      <c r="A93" s="75" t="s">
        <v>272</v>
      </c>
      <c r="B93" s="75" t="s">
        <v>273</v>
      </c>
      <c r="C93" s="75" t="s">
        <v>11</v>
      </c>
      <c r="D93" s="75" t="s">
        <v>5</v>
      </c>
      <c r="E93" s="76">
        <v>0</v>
      </c>
      <c r="F93" s="76">
        <v>0</v>
      </c>
      <c r="G93" s="76">
        <v>0</v>
      </c>
      <c r="H93" s="76">
        <v>0</v>
      </c>
      <c r="I93" s="76">
        <v>37</v>
      </c>
      <c r="J93" s="76">
        <v>0</v>
      </c>
      <c r="K93" s="76">
        <v>0</v>
      </c>
      <c r="L93" s="76"/>
      <c r="M93" s="82"/>
      <c r="N93" s="85">
        <f t="shared" si="4"/>
        <v>37</v>
      </c>
      <c r="O93" s="80">
        <f t="shared" si="5"/>
        <v>1</v>
      </c>
    </row>
    <row r="94" spans="1:15" x14ac:dyDescent="0.2">
      <c r="A94" s="75" t="s">
        <v>274</v>
      </c>
      <c r="B94" s="75" t="s">
        <v>275</v>
      </c>
      <c r="C94" s="75" t="s">
        <v>13</v>
      </c>
      <c r="D94" s="75" t="s">
        <v>12</v>
      </c>
      <c r="E94" s="76">
        <v>0</v>
      </c>
      <c r="F94" s="76">
        <v>0</v>
      </c>
      <c r="G94" s="76">
        <v>0</v>
      </c>
      <c r="H94" s="76">
        <v>10</v>
      </c>
      <c r="I94" s="76">
        <v>0</v>
      </c>
      <c r="J94" s="76">
        <v>0</v>
      </c>
      <c r="K94" s="76">
        <v>0</v>
      </c>
      <c r="L94" s="76"/>
      <c r="M94" s="82"/>
      <c r="N94" s="85">
        <f t="shared" si="4"/>
        <v>10</v>
      </c>
      <c r="O94" s="80">
        <f t="shared" si="5"/>
        <v>1</v>
      </c>
    </row>
    <row r="95" spans="1:15" x14ac:dyDescent="0.2">
      <c r="A95" s="18" t="s">
        <v>34</v>
      </c>
      <c r="B95" s="18" t="s">
        <v>52</v>
      </c>
      <c r="C95" s="18" t="s">
        <v>4</v>
      </c>
      <c r="D95" s="18" t="s">
        <v>5</v>
      </c>
      <c r="E95" s="19">
        <v>0</v>
      </c>
      <c r="F95" s="48">
        <v>0</v>
      </c>
      <c r="G95" s="19">
        <v>0</v>
      </c>
      <c r="H95" s="48">
        <v>224000</v>
      </c>
      <c r="I95" s="19">
        <v>0</v>
      </c>
      <c r="J95" s="19">
        <v>0</v>
      </c>
      <c r="K95" s="19">
        <v>224000</v>
      </c>
      <c r="L95" s="19"/>
      <c r="M95" s="19">
        <v>3753000</v>
      </c>
      <c r="N95" s="20">
        <f t="shared" si="4"/>
        <v>4201000</v>
      </c>
      <c r="O95" s="8">
        <f t="shared" si="5"/>
        <v>0.10664127588669364</v>
      </c>
    </row>
    <row r="96" spans="1:15" x14ac:dyDescent="0.2">
      <c r="A96" s="22"/>
      <c r="B96" s="22"/>
      <c r="C96" s="22" t="s">
        <v>9</v>
      </c>
      <c r="D96" s="22" t="s">
        <v>5</v>
      </c>
      <c r="E96" s="23">
        <v>0</v>
      </c>
      <c r="F96" s="23">
        <v>105500</v>
      </c>
      <c r="G96" s="23">
        <v>0</v>
      </c>
      <c r="H96" s="23">
        <v>0</v>
      </c>
      <c r="I96" s="23">
        <v>0</v>
      </c>
      <c r="J96" s="23">
        <v>132700</v>
      </c>
      <c r="K96" s="23">
        <v>132700</v>
      </c>
      <c r="L96" s="23"/>
      <c r="M96" s="23">
        <v>1726600</v>
      </c>
      <c r="N96" s="24">
        <f t="shared" si="4"/>
        <v>2097500</v>
      </c>
      <c r="O96" s="8">
        <f t="shared" si="5"/>
        <v>0.17682955899880812</v>
      </c>
    </row>
    <row r="97" spans="1:15" x14ac:dyDescent="0.2">
      <c r="A97" s="17" t="s">
        <v>134</v>
      </c>
      <c r="B97" s="17" t="s">
        <v>135</v>
      </c>
      <c r="C97" s="17" t="s">
        <v>11</v>
      </c>
      <c r="D97" s="17" t="s">
        <v>12</v>
      </c>
      <c r="E97" s="26">
        <v>0</v>
      </c>
      <c r="F97" s="26">
        <v>0</v>
      </c>
      <c r="G97" s="26">
        <v>155</v>
      </c>
      <c r="H97" s="26">
        <v>0</v>
      </c>
      <c r="I97" s="26">
        <v>0</v>
      </c>
      <c r="J97" s="26">
        <v>0</v>
      </c>
      <c r="K97" s="26">
        <v>0</v>
      </c>
      <c r="L97" s="26"/>
      <c r="M97" s="26">
        <v>0</v>
      </c>
      <c r="N97" s="27">
        <f t="shared" si="4"/>
        <v>155</v>
      </c>
      <c r="O97" s="8">
        <f t="shared" si="5"/>
        <v>1</v>
      </c>
    </row>
    <row r="98" spans="1:15" x14ac:dyDescent="0.2">
      <c r="A98" s="17" t="s">
        <v>136</v>
      </c>
      <c r="B98" s="17" t="s">
        <v>135</v>
      </c>
      <c r="C98" s="17" t="s">
        <v>11</v>
      </c>
      <c r="D98" s="17" t="s">
        <v>12</v>
      </c>
      <c r="E98" s="26">
        <v>0</v>
      </c>
      <c r="F98" s="26">
        <v>0</v>
      </c>
      <c r="G98" s="26">
        <v>215</v>
      </c>
      <c r="H98" s="26">
        <v>0</v>
      </c>
      <c r="I98" s="26">
        <v>0</v>
      </c>
      <c r="J98" s="26">
        <v>0</v>
      </c>
      <c r="K98" s="26">
        <v>0</v>
      </c>
      <c r="L98" s="26"/>
      <c r="M98" s="26">
        <v>0</v>
      </c>
      <c r="N98" s="27">
        <f t="shared" si="4"/>
        <v>215</v>
      </c>
      <c r="O98" s="8">
        <f t="shared" si="5"/>
        <v>1</v>
      </c>
    </row>
    <row r="99" spans="1:15" x14ac:dyDescent="0.2">
      <c r="A99" s="17" t="s">
        <v>137</v>
      </c>
      <c r="B99" s="17" t="s">
        <v>138</v>
      </c>
      <c r="C99" s="17" t="s">
        <v>11</v>
      </c>
      <c r="D99" s="17" t="s">
        <v>12</v>
      </c>
      <c r="E99" s="26">
        <v>18</v>
      </c>
      <c r="F99" s="26">
        <v>18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/>
      <c r="M99" s="26">
        <v>0</v>
      </c>
      <c r="N99" s="27">
        <f t="shared" ref="N99:N115" si="6">SUM(E99:M99)</f>
        <v>36</v>
      </c>
      <c r="O99" s="8">
        <f t="shared" si="5"/>
        <v>1</v>
      </c>
    </row>
    <row r="100" spans="1:15" x14ac:dyDescent="0.2">
      <c r="A100" s="17" t="s">
        <v>139</v>
      </c>
      <c r="B100" s="17" t="s">
        <v>140</v>
      </c>
      <c r="C100" s="17" t="s">
        <v>11</v>
      </c>
      <c r="D100" s="17" t="s">
        <v>12</v>
      </c>
      <c r="E100" s="26">
        <v>43</v>
      </c>
      <c r="F100" s="26">
        <v>43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/>
      <c r="M100" s="26">
        <v>0</v>
      </c>
      <c r="N100" s="27">
        <f t="shared" si="6"/>
        <v>86</v>
      </c>
      <c r="O100" s="8">
        <f t="shared" si="5"/>
        <v>1</v>
      </c>
    </row>
    <row r="101" spans="1:15" x14ac:dyDescent="0.2">
      <c r="A101" s="17" t="s">
        <v>147</v>
      </c>
      <c r="B101" s="17" t="s">
        <v>148</v>
      </c>
      <c r="C101" s="17" t="s">
        <v>10</v>
      </c>
      <c r="D101" s="17" t="s">
        <v>5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72500</v>
      </c>
      <c r="K101" s="26">
        <v>0</v>
      </c>
      <c r="L101" s="26"/>
      <c r="M101" s="26">
        <v>0</v>
      </c>
      <c r="N101" s="27">
        <f t="shared" si="6"/>
        <v>72500</v>
      </c>
      <c r="O101" s="8">
        <f t="shared" si="5"/>
        <v>1</v>
      </c>
    </row>
    <row r="102" spans="1:15" x14ac:dyDescent="0.2">
      <c r="A102" s="18" t="s">
        <v>149</v>
      </c>
      <c r="B102" s="28" t="s">
        <v>150</v>
      </c>
      <c r="C102" s="18" t="s">
        <v>10</v>
      </c>
      <c r="D102" s="18" t="s">
        <v>5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/>
      <c r="M102" s="19">
        <v>6500</v>
      </c>
      <c r="N102" s="20">
        <f t="shared" si="6"/>
        <v>6500</v>
      </c>
      <c r="O102" s="8">
        <f t="shared" si="5"/>
        <v>0</v>
      </c>
    </row>
    <row r="103" spans="1:15" x14ac:dyDescent="0.2">
      <c r="A103" s="22"/>
      <c r="B103" s="22"/>
      <c r="C103" s="22" t="s">
        <v>9</v>
      </c>
      <c r="D103" s="22" t="s">
        <v>5</v>
      </c>
      <c r="E103" s="23">
        <v>0</v>
      </c>
      <c r="F103" s="23">
        <v>6500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/>
      <c r="M103" s="23">
        <v>0</v>
      </c>
      <c r="N103" s="24">
        <f t="shared" si="6"/>
        <v>6500</v>
      </c>
      <c r="O103" s="8">
        <f t="shared" si="5"/>
        <v>1</v>
      </c>
    </row>
    <row r="104" spans="1:15" x14ac:dyDescent="0.2">
      <c r="A104" s="18" t="s">
        <v>151</v>
      </c>
      <c r="B104" s="18" t="s">
        <v>52</v>
      </c>
      <c r="C104" s="18" t="s">
        <v>27</v>
      </c>
      <c r="D104" s="18" t="s">
        <v>5</v>
      </c>
      <c r="E104" s="19">
        <v>0</v>
      </c>
      <c r="F104" s="19">
        <v>70000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/>
      <c r="M104" s="19">
        <v>0</v>
      </c>
      <c r="N104" s="20">
        <f t="shared" si="6"/>
        <v>70000</v>
      </c>
      <c r="O104" s="8">
        <f t="shared" si="5"/>
        <v>1</v>
      </c>
    </row>
    <row r="105" spans="1:15" x14ac:dyDescent="0.2">
      <c r="A105" s="22"/>
      <c r="B105" s="22"/>
      <c r="C105" s="22" t="s">
        <v>56</v>
      </c>
      <c r="D105" s="22" t="s">
        <v>5</v>
      </c>
      <c r="E105" s="23">
        <v>0</v>
      </c>
      <c r="F105" s="23">
        <v>8000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/>
      <c r="M105" s="23">
        <v>0</v>
      </c>
      <c r="N105" s="24">
        <f t="shared" si="6"/>
        <v>8000</v>
      </c>
      <c r="O105" s="8">
        <f t="shared" si="5"/>
        <v>1</v>
      </c>
    </row>
    <row r="106" spans="1:15" x14ac:dyDescent="0.2">
      <c r="A106" s="17" t="s">
        <v>152</v>
      </c>
      <c r="B106" s="17" t="s">
        <v>153</v>
      </c>
      <c r="C106" s="17" t="s">
        <v>11</v>
      </c>
      <c r="D106" s="17" t="s">
        <v>12</v>
      </c>
      <c r="E106" s="26">
        <v>0</v>
      </c>
      <c r="F106" s="26">
        <v>79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/>
      <c r="M106" s="26">
        <v>0</v>
      </c>
      <c r="N106" s="27">
        <f t="shared" si="6"/>
        <v>79</v>
      </c>
      <c r="O106" s="8">
        <f t="shared" si="5"/>
        <v>1</v>
      </c>
    </row>
    <row r="107" spans="1:15" x14ac:dyDescent="0.2">
      <c r="A107" s="17" t="s">
        <v>154</v>
      </c>
      <c r="B107" s="17" t="s">
        <v>155</v>
      </c>
      <c r="C107" s="17" t="s">
        <v>11</v>
      </c>
      <c r="D107" s="17" t="s">
        <v>12</v>
      </c>
      <c r="E107" s="26">
        <v>43</v>
      </c>
      <c r="F107" s="26">
        <v>43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/>
      <c r="M107" s="26">
        <v>0</v>
      </c>
      <c r="N107" s="27">
        <f t="shared" si="6"/>
        <v>86</v>
      </c>
      <c r="O107" s="8">
        <f t="shared" si="5"/>
        <v>1</v>
      </c>
    </row>
    <row r="108" spans="1:15" x14ac:dyDescent="0.2">
      <c r="A108" s="17" t="s">
        <v>156</v>
      </c>
      <c r="B108" s="17" t="s">
        <v>157</v>
      </c>
      <c r="C108" s="17" t="s">
        <v>158</v>
      </c>
      <c r="D108" s="17" t="s">
        <v>5</v>
      </c>
      <c r="E108" s="26">
        <v>0</v>
      </c>
      <c r="F108" s="26">
        <v>145000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/>
      <c r="M108" s="26">
        <v>0</v>
      </c>
      <c r="N108" s="27">
        <f t="shared" si="6"/>
        <v>145000</v>
      </c>
      <c r="O108" s="8">
        <f t="shared" si="5"/>
        <v>1</v>
      </c>
    </row>
    <row r="109" spans="1:15" x14ac:dyDescent="0.2">
      <c r="A109" s="17" t="s">
        <v>143</v>
      </c>
      <c r="B109" s="17" t="s">
        <v>144</v>
      </c>
      <c r="C109" s="17" t="s">
        <v>11</v>
      </c>
      <c r="D109" s="17" t="s">
        <v>12</v>
      </c>
      <c r="E109" s="26">
        <v>31</v>
      </c>
      <c r="F109" s="26">
        <v>93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/>
      <c r="M109" s="26">
        <v>0</v>
      </c>
      <c r="N109" s="27">
        <f t="shared" si="6"/>
        <v>124</v>
      </c>
      <c r="O109" s="8">
        <f t="shared" si="5"/>
        <v>1</v>
      </c>
    </row>
    <row r="110" spans="1:15" x14ac:dyDescent="0.2">
      <c r="A110" s="17" t="s">
        <v>159</v>
      </c>
      <c r="B110" s="17" t="s">
        <v>160</v>
      </c>
      <c r="C110" s="17" t="s">
        <v>11</v>
      </c>
      <c r="D110" s="17" t="s">
        <v>12</v>
      </c>
      <c r="E110" s="26">
        <v>0</v>
      </c>
      <c r="F110" s="26">
        <v>0</v>
      </c>
      <c r="G110" s="26">
        <v>0</v>
      </c>
      <c r="H110" s="26">
        <v>0</v>
      </c>
      <c r="I110" s="26">
        <v>112</v>
      </c>
      <c r="J110" s="26">
        <v>0</v>
      </c>
      <c r="K110" s="26">
        <v>0</v>
      </c>
      <c r="L110" s="26"/>
      <c r="M110" s="26">
        <v>0</v>
      </c>
      <c r="N110" s="27">
        <f t="shared" si="6"/>
        <v>112</v>
      </c>
      <c r="O110" s="8">
        <f t="shared" si="5"/>
        <v>1</v>
      </c>
    </row>
    <row r="111" spans="1:15" x14ac:dyDescent="0.2">
      <c r="A111" s="17" t="s">
        <v>145</v>
      </c>
      <c r="B111" s="17" t="s">
        <v>146</v>
      </c>
      <c r="C111" s="17" t="s">
        <v>11</v>
      </c>
      <c r="D111" s="17" t="s">
        <v>12</v>
      </c>
      <c r="E111" s="26">
        <v>0</v>
      </c>
      <c r="F111" s="47">
        <v>105</v>
      </c>
      <c r="G111" s="26">
        <v>0</v>
      </c>
      <c r="H111" s="47">
        <v>105</v>
      </c>
      <c r="I111" s="26">
        <v>0</v>
      </c>
      <c r="J111" s="26">
        <v>0</v>
      </c>
      <c r="K111" s="26">
        <v>0</v>
      </c>
      <c r="L111" s="26"/>
      <c r="M111" s="26">
        <v>0</v>
      </c>
      <c r="N111" s="27">
        <f t="shared" si="6"/>
        <v>210</v>
      </c>
      <c r="O111" s="8">
        <f t="shared" si="5"/>
        <v>1</v>
      </c>
    </row>
    <row r="112" spans="1:15" x14ac:dyDescent="0.2">
      <c r="A112" s="22" t="s">
        <v>161</v>
      </c>
      <c r="B112" s="22" t="s">
        <v>162</v>
      </c>
      <c r="C112" s="22" t="s">
        <v>11</v>
      </c>
      <c r="D112" s="22" t="s">
        <v>12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80</v>
      </c>
      <c r="K112" s="23">
        <v>0</v>
      </c>
      <c r="L112" s="23"/>
      <c r="M112" s="23">
        <v>0</v>
      </c>
      <c r="N112" s="24">
        <f t="shared" si="6"/>
        <v>80</v>
      </c>
      <c r="O112" s="8">
        <f t="shared" si="5"/>
        <v>1</v>
      </c>
    </row>
    <row r="113" spans="1:15" x14ac:dyDescent="0.2">
      <c r="A113" s="22" t="s">
        <v>163</v>
      </c>
      <c r="B113" s="22" t="s">
        <v>164</v>
      </c>
      <c r="C113" s="22" t="s">
        <v>11</v>
      </c>
      <c r="D113" s="22" t="s">
        <v>12</v>
      </c>
      <c r="E113" s="23">
        <v>0</v>
      </c>
      <c r="F113" s="23">
        <v>0</v>
      </c>
      <c r="G113" s="46">
        <v>0</v>
      </c>
      <c r="H113" s="46">
        <v>32</v>
      </c>
      <c r="I113" s="46">
        <v>100</v>
      </c>
      <c r="J113" s="23">
        <v>0</v>
      </c>
      <c r="K113" s="23">
        <v>0</v>
      </c>
      <c r="L113" s="23"/>
      <c r="M113" s="23">
        <v>0</v>
      </c>
      <c r="N113" s="24">
        <f t="shared" si="6"/>
        <v>132</v>
      </c>
      <c r="O113" s="8">
        <f t="shared" si="5"/>
        <v>1</v>
      </c>
    </row>
    <row r="114" spans="1:15" x14ac:dyDescent="0.2">
      <c r="A114" s="22" t="s">
        <v>165</v>
      </c>
      <c r="B114" s="22" t="s">
        <v>166</v>
      </c>
      <c r="C114" s="22" t="s">
        <v>11</v>
      </c>
      <c r="D114" s="22" t="s">
        <v>12</v>
      </c>
      <c r="E114" s="23">
        <v>0</v>
      </c>
      <c r="F114" s="23">
        <v>0</v>
      </c>
      <c r="G114" s="46">
        <v>0</v>
      </c>
      <c r="H114" s="46">
        <v>50</v>
      </c>
      <c r="I114" s="46">
        <v>100</v>
      </c>
      <c r="J114" s="23">
        <v>0</v>
      </c>
      <c r="K114" s="23">
        <v>0</v>
      </c>
      <c r="L114" s="23"/>
      <c r="M114" s="23">
        <v>0</v>
      </c>
      <c r="N114" s="24">
        <f t="shared" si="6"/>
        <v>150</v>
      </c>
      <c r="O114" s="8">
        <f t="shared" si="5"/>
        <v>1</v>
      </c>
    </row>
    <row r="115" spans="1:15" ht="13.5" thickBot="1" x14ac:dyDescent="0.25">
      <c r="A115" s="22" t="s">
        <v>167</v>
      </c>
      <c r="B115" s="22" t="s">
        <v>168</v>
      </c>
      <c r="C115" s="22" t="s">
        <v>11</v>
      </c>
      <c r="D115" s="22" t="s">
        <v>12</v>
      </c>
      <c r="E115" s="23">
        <v>0</v>
      </c>
      <c r="F115" s="23">
        <v>0</v>
      </c>
      <c r="G115" s="46">
        <v>0</v>
      </c>
      <c r="H115" s="23">
        <v>0</v>
      </c>
      <c r="I115" s="46">
        <v>18</v>
      </c>
      <c r="J115" s="23">
        <v>0</v>
      </c>
      <c r="K115" s="23">
        <v>0</v>
      </c>
      <c r="L115" s="23"/>
      <c r="M115" s="23">
        <v>0</v>
      </c>
      <c r="N115" s="24">
        <f t="shared" si="6"/>
        <v>18</v>
      </c>
      <c r="O115" s="8">
        <f t="shared" si="5"/>
        <v>1</v>
      </c>
    </row>
    <row r="116" spans="1:15" ht="20.100000000000001" customHeight="1" x14ac:dyDescent="0.2">
      <c r="A116" s="83" t="s">
        <v>233</v>
      </c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</row>
    <row r="117" spans="1:15" s="18" customFormat="1" x14ac:dyDescent="0.2">
      <c r="A117" s="17" t="s">
        <v>57</v>
      </c>
      <c r="B117" s="17" t="s">
        <v>47</v>
      </c>
      <c r="C117" s="17" t="s">
        <v>11</v>
      </c>
      <c r="D117" s="17" t="s">
        <v>12</v>
      </c>
      <c r="E117" s="26">
        <v>0</v>
      </c>
      <c r="F117" s="47">
        <v>80</v>
      </c>
      <c r="G117" s="47">
        <v>3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7">
        <f t="shared" ref="N117:N132" si="7">SUM(E117:M117)</f>
        <v>83</v>
      </c>
      <c r="O117" s="21">
        <f>SUM(E117:L117)/N117</f>
        <v>1</v>
      </c>
    </row>
    <row r="118" spans="1:15" s="18" customFormat="1" x14ac:dyDescent="0.2">
      <c r="A118" s="18" t="s">
        <v>203</v>
      </c>
      <c r="B118" s="18" t="s">
        <v>47</v>
      </c>
      <c r="C118" s="18" t="s">
        <v>11</v>
      </c>
      <c r="D118" s="18" t="s">
        <v>12</v>
      </c>
      <c r="E118" s="19">
        <v>0</v>
      </c>
      <c r="F118" s="19">
        <v>0</v>
      </c>
      <c r="G118" s="19">
        <v>0</v>
      </c>
      <c r="H118" s="19">
        <v>80</v>
      </c>
      <c r="I118" s="19">
        <v>80</v>
      </c>
      <c r="J118" s="19">
        <v>80</v>
      </c>
      <c r="K118" s="19">
        <v>80</v>
      </c>
      <c r="L118" s="19">
        <v>80</v>
      </c>
      <c r="M118" s="19">
        <v>650</v>
      </c>
      <c r="N118" s="20">
        <f t="shared" si="7"/>
        <v>1050</v>
      </c>
      <c r="O118" s="21">
        <f>SUM(E118:L118)/N118</f>
        <v>0.38095238095238093</v>
      </c>
    </row>
    <row r="119" spans="1:15" s="18" customFormat="1" x14ac:dyDescent="0.2">
      <c r="C119" s="18" t="s">
        <v>13</v>
      </c>
      <c r="D119" s="18" t="s">
        <v>12</v>
      </c>
      <c r="E119" s="19">
        <v>0</v>
      </c>
      <c r="F119" s="19">
        <v>0</v>
      </c>
      <c r="G119" s="19">
        <v>0</v>
      </c>
      <c r="H119" s="48">
        <v>80</v>
      </c>
      <c r="I119" s="48">
        <v>80</v>
      </c>
      <c r="J119" s="19">
        <v>0</v>
      </c>
      <c r="K119" s="19">
        <v>0</v>
      </c>
      <c r="L119" s="19">
        <v>0</v>
      </c>
      <c r="M119" s="19">
        <v>0</v>
      </c>
      <c r="N119" s="20">
        <f t="shared" si="7"/>
        <v>160</v>
      </c>
      <c r="O119" s="21">
        <f t="shared" ref="O119:O132" si="8">SUM(E119:L119)/N119</f>
        <v>1</v>
      </c>
    </row>
    <row r="120" spans="1:15" s="18" customFormat="1" x14ac:dyDescent="0.2">
      <c r="A120" s="22"/>
      <c r="B120" s="22"/>
      <c r="C120" s="22" t="s">
        <v>14</v>
      </c>
      <c r="D120" s="22" t="s">
        <v>5</v>
      </c>
      <c r="E120" s="23">
        <v>0</v>
      </c>
      <c r="F120" s="23">
        <v>0</v>
      </c>
      <c r="G120" s="23">
        <v>0</v>
      </c>
      <c r="H120" s="23">
        <v>0</v>
      </c>
      <c r="I120" s="46">
        <v>10000</v>
      </c>
      <c r="J120" s="46">
        <v>10000</v>
      </c>
      <c r="K120" s="46">
        <v>10000</v>
      </c>
      <c r="L120" s="23">
        <v>0</v>
      </c>
      <c r="M120" s="46">
        <v>160000</v>
      </c>
      <c r="N120" s="24">
        <f t="shared" si="7"/>
        <v>190000</v>
      </c>
      <c r="O120" s="21">
        <f t="shared" si="8"/>
        <v>0.15789473684210525</v>
      </c>
    </row>
    <row r="121" spans="1:15" s="18" customFormat="1" x14ac:dyDescent="0.2">
      <c r="A121" s="17" t="s">
        <v>80</v>
      </c>
      <c r="B121" s="17" t="s">
        <v>47</v>
      </c>
      <c r="C121" s="17" t="s">
        <v>11</v>
      </c>
      <c r="D121" s="17" t="s">
        <v>12</v>
      </c>
      <c r="E121" s="26">
        <v>0</v>
      </c>
      <c r="F121" s="26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26">
        <v>0</v>
      </c>
      <c r="M121" s="47">
        <v>200</v>
      </c>
      <c r="N121" s="27">
        <f t="shared" si="7"/>
        <v>200</v>
      </c>
      <c r="O121" s="21">
        <f t="shared" si="8"/>
        <v>0</v>
      </c>
    </row>
    <row r="122" spans="1:15" s="18" customFormat="1" x14ac:dyDescent="0.2">
      <c r="A122" s="17" t="s">
        <v>85</v>
      </c>
      <c r="B122" s="17" t="s">
        <v>47</v>
      </c>
      <c r="C122" s="28" t="s">
        <v>11</v>
      </c>
      <c r="D122" s="17" t="s">
        <v>12</v>
      </c>
      <c r="E122" s="26">
        <v>0</v>
      </c>
      <c r="F122" s="47">
        <v>35</v>
      </c>
      <c r="G122" s="47">
        <v>5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7">
        <f t="shared" si="7"/>
        <v>40</v>
      </c>
      <c r="O122" s="21">
        <f t="shared" si="8"/>
        <v>1</v>
      </c>
    </row>
    <row r="123" spans="1:15" s="18" customFormat="1" x14ac:dyDescent="0.2">
      <c r="A123" s="18" t="s">
        <v>30</v>
      </c>
      <c r="B123" s="18" t="s">
        <v>201</v>
      </c>
      <c r="C123" s="28" t="s">
        <v>4</v>
      </c>
      <c r="D123" s="18" t="s">
        <v>5</v>
      </c>
      <c r="E123" s="32">
        <v>0</v>
      </c>
      <c r="F123" s="19">
        <v>0</v>
      </c>
      <c r="G123" s="48">
        <v>25000</v>
      </c>
      <c r="H123" s="48">
        <v>25000</v>
      </c>
      <c r="I123" s="19">
        <v>0</v>
      </c>
      <c r="J123" s="19">
        <v>0</v>
      </c>
      <c r="K123" s="19">
        <v>0</v>
      </c>
      <c r="L123" s="19">
        <v>0</v>
      </c>
      <c r="M123" s="48">
        <v>500000</v>
      </c>
      <c r="N123" s="20">
        <f t="shared" si="7"/>
        <v>550000</v>
      </c>
      <c r="O123" s="21">
        <f t="shared" si="8"/>
        <v>9.0909090909090912E-2</v>
      </c>
    </row>
    <row r="124" spans="1:15" s="18" customFormat="1" x14ac:dyDescent="0.2">
      <c r="A124" s="22"/>
      <c r="B124" s="22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4"/>
      <c r="O124" s="21"/>
    </row>
    <row r="125" spans="1:15" s="18" customFormat="1" x14ac:dyDescent="0.2">
      <c r="A125" s="17" t="s">
        <v>126</v>
      </c>
      <c r="B125" s="17" t="s">
        <v>47</v>
      </c>
      <c r="C125" s="17" t="s">
        <v>14</v>
      </c>
      <c r="D125" s="17" t="s">
        <v>5</v>
      </c>
      <c r="E125" s="23">
        <v>0</v>
      </c>
      <c r="F125" s="26">
        <v>0</v>
      </c>
      <c r="G125" s="26">
        <v>0</v>
      </c>
      <c r="H125" s="47">
        <v>10000</v>
      </c>
      <c r="I125" s="47">
        <v>10000</v>
      </c>
      <c r="J125" s="47">
        <v>10000</v>
      </c>
      <c r="K125" s="26">
        <v>0</v>
      </c>
      <c r="L125" s="26">
        <v>0</v>
      </c>
      <c r="M125" s="47">
        <v>70000</v>
      </c>
      <c r="N125" s="27">
        <f t="shared" si="7"/>
        <v>100000</v>
      </c>
      <c r="O125" s="21">
        <f t="shared" si="8"/>
        <v>0.3</v>
      </c>
    </row>
    <row r="126" spans="1:15" s="18" customFormat="1" x14ac:dyDescent="0.2">
      <c r="A126" s="50" t="s">
        <v>239</v>
      </c>
      <c r="B126" s="50" t="s">
        <v>47</v>
      </c>
      <c r="C126" s="50" t="s">
        <v>11</v>
      </c>
      <c r="D126" s="50" t="s">
        <v>5</v>
      </c>
      <c r="E126" s="46"/>
      <c r="F126" s="46"/>
      <c r="G126" s="46"/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200</v>
      </c>
      <c r="N126" s="53">
        <f t="shared" si="7"/>
        <v>200</v>
      </c>
      <c r="O126" s="52">
        <f t="shared" si="8"/>
        <v>0</v>
      </c>
    </row>
    <row r="127" spans="1:15" s="18" customFormat="1" x14ac:dyDescent="0.2">
      <c r="A127" s="49" t="s">
        <v>240</v>
      </c>
      <c r="B127" s="49" t="s">
        <v>47</v>
      </c>
      <c r="C127" s="49" t="s">
        <v>11</v>
      </c>
      <c r="D127" s="49" t="s">
        <v>12</v>
      </c>
      <c r="E127" s="48">
        <v>0</v>
      </c>
      <c r="F127" s="48">
        <v>0</v>
      </c>
      <c r="G127" s="48">
        <v>0</v>
      </c>
      <c r="H127" s="48">
        <v>80</v>
      </c>
      <c r="I127" s="48">
        <v>80</v>
      </c>
      <c r="J127" s="48">
        <v>80</v>
      </c>
      <c r="K127" s="48">
        <v>80</v>
      </c>
      <c r="L127" s="48">
        <v>80</v>
      </c>
      <c r="M127" s="48">
        <v>0</v>
      </c>
      <c r="N127" s="53">
        <f t="shared" si="7"/>
        <v>400</v>
      </c>
      <c r="O127" s="52">
        <f t="shared" si="8"/>
        <v>1</v>
      </c>
    </row>
    <row r="128" spans="1:15" s="18" customFormat="1" x14ac:dyDescent="0.2">
      <c r="A128" s="49"/>
      <c r="B128" s="49"/>
      <c r="C128" s="49" t="s">
        <v>13</v>
      </c>
      <c r="D128" s="49" t="s">
        <v>12</v>
      </c>
      <c r="E128" s="48">
        <v>0</v>
      </c>
      <c r="F128" s="48">
        <v>0</v>
      </c>
      <c r="G128" s="48">
        <v>0</v>
      </c>
      <c r="H128" s="48">
        <v>40</v>
      </c>
      <c r="I128" s="48">
        <v>0</v>
      </c>
      <c r="J128" s="48">
        <v>0</v>
      </c>
      <c r="K128" s="48">
        <v>80</v>
      </c>
      <c r="L128" s="48">
        <v>80</v>
      </c>
      <c r="M128" s="48">
        <v>0</v>
      </c>
      <c r="N128" s="53">
        <f t="shared" si="7"/>
        <v>200</v>
      </c>
      <c r="O128" s="52">
        <f t="shared" si="8"/>
        <v>1</v>
      </c>
    </row>
    <row r="129" spans="1:16" s="18" customFormat="1" x14ac:dyDescent="0.2">
      <c r="A129" s="50"/>
      <c r="B129" s="50"/>
      <c r="C129" s="50" t="s">
        <v>14</v>
      </c>
      <c r="D129" s="50" t="s">
        <v>5</v>
      </c>
      <c r="E129" s="46">
        <v>0</v>
      </c>
      <c r="F129" s="46">
        <v>0</v>
      </c>
      <c r="G129" s="46">
        <v>0</v>
      </c>
      <c r="H129" s="46">
        <v>10000</v>
      </c>
      <c r="I129" s="46"/>
      <c r="J129" s="46">
        <v>10000</v>
      </c>
      <c r="K129" s="46">
        <v>0</v>
      </c>
      <c r="L129" s="46"/>
      <c r="M129" s="46">
        <v>0</v>
      </c>
      <c r="N129" s="53">
        <f t="shared" si="7"/>
        <v>20000</v>
      </c>
      <c r="O129" s="52">
        <f t="shared" si="8"/>
        <v>1</v>
      </c>
    </row>
    <row r="130" spans="1:16" s="18" customFormat="1" x14ac:dyDescent="0.2">
      <c r="A130" s="49" t="s">
        <v>241</v>
      </c>
      <c r="B130" s="49" t="s">
        <v>47</v>
      </c>
      <c r="C130" s="49" t="s">
        <v>13</v>
      </c>
      <c r="D130" s="49" t="s">
        <v>12</v>
      </c>
      <c r="E130" s="48">
        <v>0</v>
      </c>
      <c r="F130" s="48">
        <v>0</v>
      </c>
      <c r="G130" s="54">
        <v>0</v>
      </c>
      <c r="H130" s="54">
        <v>49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53">
        <f t="shared" si="7"/>
        <v>49</v>
      </c>
      <c r="O130" s="52">
        <f t="shared" si="8"/>
        <v>1</v>
      </c>
    </row>
    <row r="131" spans="1:16" s="18" customFormat="1" x14ac:dyDescent="0.2">
      <c r="A131" s="50"/>
      <c r="B131" s="50"/>
      <c r="C131" s="50" t="s">
        <v>14</v>
      </c>
      <c r="D131" s="50" t="s">
        <v>5</v>
      </c>
      <c r="E131" s="46">
        <v>0</v>
      </c>
      <c r="F131" s="46">
        <v>0</v>
      </c>
      <c r="G131" s="55">
        <v>0</v>
      </c>
      <c r="H131" s="55">
        <v>7500</v>
      </c>
      <c r="I131" s="46">
        <v>0</v>
      </c>
      <c r="J131" s="46">
        <v>0</v>
      </c>
      <c r="K131" s="46">
        <v>0</v>
      </c>
      <c r="L131" s="46"/>
      <c r="M131" s="46">
        <v>0</v>
      </c>
      <c r="N131" s="53">
        <f t="shared" si="7"/>
        <v>7500</v>
      </c>
      <c r="O131" s="52">
        <f t="shared" si="8"/>
        <v>1</v>
      </c>
    </row>
    <row r="132" spans="1:16" s="18" customFormat="1" ht="13.5" thickBot="1" x14ac:dyDescent="0.25">
      <c r="A132" s="22" t="s">
        <v>205</v>
      </c>
      <c r="B132" s="22" t="s">
        <v>47</v>
      </c>
      <c r="C132" s="22" t="s">
        <v>11</v>
      </c>
      <c r="D132" s="22" t="s">
        <v>12</v>
      </c>
      <c r="E132" s="23">
        <v>0</v>
      </c>
      <c r="F132" s="23">
        <v>0</v>
      </c>
      <c r="G132" s="46">
        <v>40</v>
      </c>
      <c r="H132" s="46">
        <v>40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4">
        <f t="shared" si="7"/>
        <v>80</v>
      </c>
      <c r="O132" s="21">
        <f t="shared" si="8"/>
        <v>1</v>
      </c>
    </row>
    <row r="133" spans="1:16" ht="20.100000000000001" customHeight="1" x14ac:dyDescent="0.2">
      <c r="A133" s="83" t="s">
        <v>174</v>
      </c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</row>
    <row r="134" spans="1:16" s="18" customFormat="1" x14ac:dyDescent="0.2">
      <c r="A134" s="35" t="s">
        <v>208</v>
      </c>
      <c r="B134" s="56" t="s">
        <v>242</v>
      </c>
      <c r="C134" s="36" t="s">
        <v>11</v>
      </c>
      <c r="D134" s="37" t="s">
        <v>12</v>
      </c>
      <c r="E134" s="37">
        <v>5</v>
      </c>
      <c r="F134" s="37">
        <v>2</v>
      </c>
      <c r="G134" s="61">
        <v>2</v>
      </c>
      <c r="H134" s="61">
        <v>2</v>
      </c>
      <c r="I134" s="37">
        <v>1</v>
      </c>
      <c r="J134" s="37">
        <v>1</v>
      </c>
      <c r="K134" s="61">
        <v>0</v>
      </c>
      <c r="L134" s="37">
        <v>0</v>
      </c>
      <c r="M134" s="62">
        <v>0</v>
      </c>
      <c r="N134" s="39">
        <f t="shared" ref="N134:N150" si="9">SUM(E134:M134)</f>
        <v>13</v>
      </c>
      <c r="O134" s="40">
        <f>SUM(E134:L134)/N134</f>
        <v>1</v>
      </c>
    </row>
    <row r="135" spans="1:16" s="18" customFormat="1" ht="12.75" customHeight="1" x14ac:dyDescent="0.2">
      <c r="A135" s="22" t="s">
        <v>40</v>
      </c>
      <c r="B135" s="22" t="s">
        <v>41</v>
      </c>
      <c r="C135" s="22" t="s">
        <v>11</v>
      </c>
      <c r="D135" s="22" t="s">
        <v>12</v>
      </c>
      <c r="E135" s="23">
        <v>0</v>
      </c>
      <c r="F135" s="23">
        <v>2</v>
      </c>
      <c r="G135" s="23">
        <v>3</v>
      </c>
      <c r="H135" s="23">
        <v>3</v>
      </c>
      <c r="I135" s="23">
        <v>2</v>
      </c>
      <c r="J135" s="23">
        <v>1</v>
      </c>
      <c r="K135" s="23">
        <v>0</v>
      </c>
      <c r="L135" s="23">
        <v>0</v>
      </c>
      <c r="M135" s="23">
        <v>0</v>
      </c>
      <c r="N135" s="24">
        <f t="shared" si="9"/>
        <v>11</v>
      </c>
      <c r="O135" s="40">
        <f t="shared" ref="O135:O177" si="10">SUM(E135:L135)/N135</f>
        <v>1</v>
      </c>
    </row>
    <row r="136" spans="1:16" s="18" customFormat="1" ht="12.75" customHeight="1" x14ac:dyDescent="0.2">
      <c r="A136" s="22" t="s">
        <v>43</v>
      </c>
      <c r="B136" s="22" t="s">
        <v>41</v>
      </c>
      <c r="C136" s="22" t="s">
        <v>11</v>
      </c>
      <c r="D136" s="22" t="s">
        <v>12</v>
      </c>
      <c r="E136" s="23">
        <v>0</v>
      </c>
      <c r="F136" s="23">
        <v>0</v>
      </c>
      <c r="G136" s="23">
        <v>2</v>
      </c>
      <c r="H136" s="23">
        <v>3</v>
      </c>
      <c r="I136" s="23">
        <v>10</v>
      </c>
      <c r="J136" s="23">
        <v>10</v>
      </c>
      <c r="K136" s="23">
        <v>6</v>
      </c>
      <c r="L136" s="23">
        <v>0</v>
      </c>
      <c r="M136" s="23">
        <v>14</v>
      </c>
      <c r="N136" s="24">
        <f t="shared" si="9"/>
        <v>45</v>
      </c>
      <c r="O136" s="40">
        <f t="shared" si="10"/>
        <v>0.68888888888888888</v>
      </c>
    </row>
    <row r="137" spans="1:16" s="51" customFormat="1" ht="12.75" customHeight="1" x14ac:dyDescent="0.2">
      <c r="A137" s="58" t="s">
        <v>243</v>
      </c>
      <c r="B137" s="58" t="s">
        <v>244</v>
      </c>
      <c r="C137" s="58" t="s">
        <v>245</v>
      </c>
      <c r="D137" s="58" t="s">
        <v>12</v>
      </c>
      <c r="E137" s="57">
        <v>0</v>
      </c>
      <c r="F137" s="57">
        <v>0</v>
      </c>
      <c r="G137" s="57">
        <v>16</v>
      </c>
      <c r="H137" s="57">
        <v>14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9">
        <v>30</v>
      </c>
      <c r="O137" s="60">
        <v>1</v>
      </c>
    </row>
    <row r="138" spans="1:16" s="18" customFormat="1" ht="12.75" customHeight="1" x14ac:dyDescent="0.2">
      <c r="A138" s="22" t="s">
        <v>46</v>
      </c>
      <c r="B138" s="58" t="s">
        <v>246</v>
      </c>
      <c r="C138" s="22" t="s">
        <v>11</v>
      </c>
      <c r="D138" s="22" t="s">
        <v>12</v>
      </c>
      <c r="E138" s="23">
        <v>4</v>
      </c>
      <c r="F138" s="23">
        <v>5</v>
      </c>
      <c r="G138" s="23">
        <v>9</v>
      </c>
      <c r="H138" s="46">
        <v>4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4">
        <f t="shared" si="9"/>
        <v>22</v>
      </c>
      <c r="O138" s="40">
        <f t="shared" si="10"/>
        <v>1</v>
      </c>
    </row>
    <row r="139" spans="1:16" s="18" customFormat="1" ht="12.75" customHeight="1" x14ac:dyDescent="0.2">
      <c r="A139" s="22" t="s">
        <v>209</v>
      </c>
      <c r="B139" s="68" t="s">
        <v>247</v>
      </c>
      <c r="C139" s="22" t="s">
        <v>11</v>
      </c>
      <c r="D139" s="22" t="s">
        <v>12</v>
      </c>
      <c r="E139" s="23">
        <v>2</v>
      </c>
      <c r="F139" s="23">
        <v>3</v>
      </c>
      <c r="G139" s="23">
        <v>2</v>
      </c>
      <c r="H139" s="23">
        <v>2</v>
      </c>
      <c r="I139" s="23">
        <v>3</v>
      </c>
      <c r="J139" s="23">
        <v>2</v>
      </c>
      <c r="K139" s="23">
        <v>1</v>
      </c>
      <c r="L139" s="23">
        <v>0</v>
      </c>
      <c r="M139" s="23">
        <v>0</v>
      </c>
      <c r="N139" s="24">
        <f t="shared" si="9"/>
        <v>15</v>
      </c>
      <c r="O139" s="40">
        <f t="shared" si="10"/>
        <v>1</v>
      </c>
    </row>
    <row r="140" spans="1:16" s="18" customFormat="1" ht="12.75" customHeight="1" x14ac:dyDescent="0.2">
      <c r="A140" s="63" t="s">
        <v>210</v>
      </c>
      <c r="B140" s="63" t="s">
        <v>41</v>
      </c>
      <c r="C140" s="63" t="s">
        <v>11</v>
      </c>
      <c r="D140" s="63" t="s">
        <v>12</v>
      </c>
      <c r="E140" s="64">
        <v>0</v>
      </c>
      <c r="F140" s="64">
        <v>4</v>
      </c>
      <c r="G140" s="64">
        <v>4</v>
      </c>
      <c r="H140" s="64">
        <v>8</v>
      </c>
      <c r="I140" s="64">
        <v>8</v>
      </c>
      <c r="J140" s="64">
        <v>9</v>
      </c>
      <c r="K140" s="64">
        <v>0</v>
      </c>
      <c r="L140" s="64">
        <v>0</v>
      </c>
      <c r="M140" s="64">
        <v>0</v>
      </c>
      <c r="N140" s="65">
        <f t="shared" si="9"/>
        <v>33</v>
      </c>
      <c r="O140" s="66">
        <f t="shared" si="10"/>
        <v>1</v>
      </c>
      <c r="P140" s="18">
        <v>1</v>
      </c>
    </row>
    <row r="141" spans="1:16" s="18" customFormat="1" ht="12.75" customHeight="1" x14ac:dyDescent="0.2">
      <c r="A141" s="22" t="s">
        <v>48</v>
      </c>
      <c r="B141" s="68" t="s">
        <v>248</v>
      </c>
      <c r="C141" s="22" t="s">
        <v>11</v>
      </c>
      <c r="D141" s="22" t="s">
        <v>12</v>
      </c>
      <c r="E141" s="23">
        <v>0</v>
      </c>
      <c r="F141" s="23">
        <v>0</v>
      </c>
      <c r="G141" s="23">
        <v>4</v>
      </c>
      <c r="H141" s="23">
        <v>13</v>
      </c>
      <c r="I141" s="46">
        <v>10</v>
      </c>
      <c r="J141" s="23">
        <v>8</v>
      </c>
      <c r="K141" s="46">
        <v>8</v>
      </c>
      <c r="L141" s="23">
        <v>0</v>
      </c>
      <c r="M141" s="46">
        <v>0</v>
      </c>
      <c r="N141" s="24">
        <f t="shared" si="9"/>
        <v>43</v>
      </c>
      <c r="O141" s="40">
        <f t="shared" si="10"/>
        <v>1</v>
      </c>
    </row>
    <row r="142" spans="1:16" s="18" customFormat="1" ht="12.75" customHeight="1" x14ac:dyDescent="0.2">
      <c r="A142" s="63" t="s">
        <v>50</v>
      </c>
      <c r="B142" s="63" t="s">
        <v>41</v>
      </c>
      <c r="C142" s="63" t="s">
        <v>11</v>
      </c>
      <c r="D142" s="63" t="s">
        <v>12</v>
      </c>
      <c r="E142" s="64">
        <v>0</v>
      </c>
      <c r="F142" s="64">
        <v>0</v>
      </c>
      <c r="G142" s="64">
        <v>5</v>
      </c>
      <c r="H142" s="64">
        <v>5</v>
      </c>
      <c r="I142" s="64">
        <v>5</v>
      </c>
      <c r="J142" s="64">
        <v>5</v>
      </c>
      <c r="K142" s="64">
        <v>0</v>
      </c>
      <c r="L142" s="64">
        <v>0</v>
      </c>
      <c r="M142" s="64">
        <v>0</v>
      </c>
      <c r="N142" s="65">
        <f t="shared" si="9"/>
        <v>20</v>
      </c>
      <c r="O142" s="66">
        <f t="shared" si="10"/>
        <v>1</v>
      </c>
      <c r="P142" s="18">
        <v>1</v>
      </c>
    </row>
    <row r="143" spans="1:16" s="18" customFormat="1" ht="12.75" customHeight="1" x14ac:dyDescent="0.2">
      <c r="A143" s="63" t="s">
        <v>211</v>
      </c>
      <c r="B143" s="63" t="s">
        <v>41</v>
      </c>
      <c r="C143" s="63" t="s">
        <v>11</v>
      </c>
      <c r="D143" s="63" t="s">
        <v>12</v>
      </c>
      <c r="E143" s="64">
        <v>0</v>
      </c>
      <c r="F143" s="64">
        <v>2</v>
      </c>
      <c r="G143" s="64">
        <v>2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65">
        <f t="shared" si="9"/>
        <v>4</v>
      </c>
      <c r="O143" s="66">
        <f t="shared" si="10"/>
        <v>1</v>
      </c>
      <c r="P143" s="18">
        <v>1</v>
      </c>
    </row>
    <row r="144" spans="1:16" s="18" customFormat="1" x14ac:dyDescent="0.2">
      <c r="A144" s="71" t="s">
        <v>204</v>
      </c>
      <c r="B144" s="71" t="s">
        <v>41</v>
      </c>
      <c r="C144" s="71" t="s">
        <v>11</v>
      </c>
      <c r="D144" s="71" t="s">
        <v>12</v>
      </c>
      <c r="E144" s="72">
        <v>0</v>
      </c>
      <c r="F144" s="72">
        <v>0</v>
      </c>
      <c r="G144" s="72">
        <v>2</v>
      </c>
      <c r="H144" s="72">
        <v>2</v>
      </c>
      <c r="I144" s="72">
        <v>2</v>
      </c>
      <c r="J144" s="72">
        <v>4</v>
      </c>
      <c r="K144" s="72">
        <v>0</v>
      </c>
      <c r="L144" s="72">
        <v>0</v>
      </c>
      <c r="M144" s="72">
        <v>0</v>
      </c>
      <c r="N144" s="73">
        <f t="shared" si="9"/>
        <v>10</v>
      </c>
      <c r="O144" s="66">
        <f t="shared" si="10"/>
        <v>1</v>
      </c>
      <c r="P144" s="18">
        <v>1</v>
      </c>
    </row>
    <row r="145" spans="1:16" s="18" customFormat="1" x14ac:dyDescent="0.2">
      <c r="A145" s="71" t="s">
        <v>212</v>
      </c>
      <c r="B145" s="71" t="s">
        <v>41</v>
      </c>
      <c r="C145" s="71" t="s">
        <v>11</v>
      </c>
      <c r="D145" s="71" t="s">
        <v>12</v>
      </c>
      <c r="E145" s="72">
        <v>9</v>
      </c>
      <c r="F145" s="72">
        <v>3</v>
      </c>
      <c r="G145" s="72">
        <v>3</v>
      </c>
      <c r="H145" s="72">
        <v>3</v>
      </c>
      <c r="I145" s="72">
        <v>0</v>
      </c>
      <c r="J145" s="72">
        <v>0</v>
      </c>
      <c r="K145" s="72">
        <v>0</v>
      </c>
      <c r="L145" s="72">
        <v>0</v>
      </c>
      <c r="M145" s="72">
        <v>0</v>
      </c>
      <c r="N145" s="73">
        <f t="shared" si="9"/>
        <v>18</v>
      </c>
      <c r="O145" s="66">
        <f t="shared" si="10"/>
        <v>1</v>
      </c>
      <c r="P145" s="18">
        <v>1</v>
      </c>
    </row>
    <row r="146" spans="1:16" s="18" customFormat="1" x14ac:dyDescent="0.2">
      <c r="A146" s="71" t="s">
        <v>213</v>
      </c>
      <c r="B146" s="71" t="s">
        <v>41</v>
      </c>
      <c r="C146" s="71" t="s">
        <v>11</v>
      </c>
      <c r="D146" s="71" t="s">
        <v>12</v>
      </c>
      <c r="E146" s="72">
        <v>0</v>
      </c>
      <c r="F146" s="72">
        <v>2</v>
      </c>
      <c r="G146" s="72">
        <v>2</v>
      </c>
      <c r="H146" s="72">
        <v>2</v>
      </c>
      <c r="I146" s="72">
        <v>1</v>
      </c>
      <c r="J146" s="72">
        <v>0</v>
      </c>
      <c r="K146" s="72">
        <v>0</v>
      </c>
      <c r="L146" s="72">
        <v>0</v>
      </c>
      <c r="M146" s="72">
        <v>0</v>
      </c>
      <c r="N146" s="73">
        <f t="shared" si="9"/>
        <v>7</v>
      </c>
      <c r="O146" s="66">
        <f t="shared" si="10"/>
        <v>1</v>
      </c>
      <c r="P146" s="18">
        <v>1</v>
      </c>
    </row>
    <row r="147" spans="1:16" s="18" customFormat="1" x14ac:dyDescent="0.2">
      <c r="A147" s="71" t="s">
        <v>214</v>
      </c>
      <c r="B147" s="71" t="s">
        <v>41</v>
      </c>
      <c r="C147" s="71" t="s">
        <v>11</v>
      </c>
      <c r="D147" s="71" t="s">
        <v>12</v>
      </c>
      <c r="E147" s="72">
        <v>0</v>
      </c>
      <c r="F147" s="72">
        <v>0</v>
      </c>
      <c r="G147" s="72">
        <v>3</v>
      </c>
      <c r="H147" s="72">
        <v>3</v>
      </c>
      <c r="I147" s="72">
        <v>3</v>
      </c>
      <c r="J147" s="72">
        <v>2</v>
      </c>
      <c r="K147" s="72">
        <v>0</v>
      </c>
      <c r="L147" s="72">
        <v>0</v>
      </c>
      <c r="M147" s="72">
        <v>0</v>
      </c>
      <c r="N147" s="73">
        <f t="shared" si="9"/>
        <v>11</v>
      </c>
      <c r="O147" s="66">
        <f t="shared" si="10"/>
        <v>1</v>
      </c>
      <c r="P147" s="18">
        <v>1</v>
      </c>
    </row>
    <row r="148" spans="1:16" s="51" customFormat="1" x14ac:dyDescent="0.2">
      <c r="A148" s="69" t="s">
        <v>249</v>
      </c>
      <c r="B148" s="68" t="s">
        <v>251</v>
      </c>
      <c r="C148" s="68" t="s">
        <v>11</v>
      </c>
      <c r="D148" s="68" t="s">
        <v>12</v>
      </c>
      <c r="E148" s="74">
        <v>0</v>
      </c>
      <c r="F148" s="74">
        <v>0</v>
      </c>
      <c r="G148" s="74">
        <v>2</v>
      </c>
      <c r="H148" s="74">
        <v>5</v>
      </c>
      <c r="I148" s="74">
        <v>6</v>
      </c>
      <c r="J148" s="74">
        <v>7</v>
      </c>
      <c r="K148" s="74">
        <v>0</v>
      </c>
      <c r="L148" s="74">
        <v>0</v>
      </c>
      <c r="M148" s="74">
        <v>0</v>
      </c>
      <c r="N148" s="70">
        <f t="shared" si="9"/>
        <v>20</v>
      </c>
      <c r="O148" s="67">
        <f t="shared" si="10"/>
        <v>1</v>
      </c>
    </row>
    <row r="149" spans="1:16" s="51" customFormat="1" x14ac:dyDescent="0.2">
      <c r="A149" s="69" t="s">
        <v>250</v>
      </c>
      <c r="B149" s="75" t="s">
        <v>252</v>
      </c>
      <c r="C149" s="75" t="s">
        <v>11</v>
      </c>
      <c r="D149" s="75" t="s">
        <v>12</v>
      </c>
      <c r="E149" s="76">
        <v>0</v>
      </c>
      <c r="F149" s="76">
        <v>0</v>
      </c>
      <c r="G149" s="76">
        <v>3</v>
      </c>
      <c r="H149" s="76">
        <v>3</v>
      </c>
      <c r="I149" s="76">
        <v>3</v>
      </c>
      <c r="J149" s="76">
        <v>2</v>
      </c>
      <c r="K149" s="76">
        <v>0</v>
      </c>
      <c r="L149" s="76">
        <v>0</v>
      </c>
      <c r="M149" s="76">
        <v>0</v>
      </c>
      <c r="N149" s="70">
        <f t="shared" si="9"/>
        <v>11</v>
      </c>
      <c r="O149" s="67">
        <f t="shared" si="10"/>
        <v>1</v>
      </c>
    </row>
    <row r="150" spans="1:16" s="18" customFormat="1" x14ac:dyDescent="0.2">
      <c r="A150" s="17" t="s">
        <v>215</v>
      </c>
      <c r="B150" s="17" t="s">
        <v>41</v>
      </c>
      <c r="C150" s="17" t="s">
        <v>11</v>
      </c>
      <c r="D150" s="17" t="s">
        <v>12</v>
      </c>
      <c r="E150" s="26">
        <v>17</v>
      </c>
      <c r="F150" s="26">
        <v>0</v>
      </c>
      <c r="G150" s="26">
        <v>0</v>
      </c>
      <c r="H150" s="26">
        <v>0</v>
      </c>
      <c r="I150" s="26">
        <v>0</v>
      </c>
      <c r="J150" s="26">
        <v>0</v>
      </c>
      <c r="K150" s="26">
        <v>0</v>
      </c>
      <c r="L150" s="26">
        <v>0</v>
      </c>
      <c r="M150" s="26">
        <v>0</v>
      </c>
      <c r="N150" s="27">
        <f t="shared" si="9"/>
        <v>17</v>
      </c>
      <c r="O150" s="40">
        <f t="shared" si="10"/>
        <v>1</v>
      </c>
    </row>
    <row r="151" spans="1:16" s="18" customFormat="1" x14ac:dyDescent="0.2">
      <c r="A151" s="71" t="s">
        <v>69</v>
      </c>
      <c r="B151" s="71" t="s">
        <v>41</v>
      </c>
      <c r="C151" s="71" t="s">
        <v>11</v>
      </c>
      <c r="D151" s="71" t="s">
        <v>12</v>
      </c>
      <c r="E151" s="72">
        <v>0</v>
      </c>
      <c r="F151" s="72">
        <v>2</v>
      </c>
      <c r="G151" s="72">
        <v>2</v>
      </c>
      <c r="H151" s="72">
        <v>6</v>
      </c>
      <c r="I151" s="72">
        <v>6</v>
      </c>
      <c r="J151" s="72">
        <v>5</v>
      </c>
      <c r="K151" s="72">
        <v>1</v>
      </c>
      <c r="L151" s="72">
        <v>0</v>
      </c>
      <c r="M151" s="72">
        <v>1</v>
      </c>
      <c r="N151" s="73">
        <v>23</v>
      </c>
      <c r="O151" s="66">
        <f t="shared" si="10"/>
        <v>0.95652173913043481</v>
      </c>
      <c r="P151" s="18">
        <v>1</v>
      </c>
    </row>
    <row r="152" spans="1:16" s="18" customFormat="1" x14ac:dyDescent="0.2">
      <c r="A152" s="17" t="s">
        <v>216</v>
      </c>
      <c r="B152" s="17" t="s">
        <v>41</v>
      </c>
      <c r="C152" s="17" t="s">
        <v>11</v>
      </c>
      <c r="D152" s="17" t="s">
        <v>12</v>
      </c>
      <c r="E152" s="26">
        <v>2</v>
      </c>
      <c r="F152" s="26">
        <v>2</v>
      </c>
      <c r="G152" s="26">
        <v>5</v>
      </c>
      <c r="H152" s="26">
        <v>3</v>
      </c>
      <c r="I152" s="26">
        <v>1</v>
      </c>
      <c r="J152" s="26">
        <v>1</v>
      </c>
      <c r="K152" s="26">
        <v>1</v>
      </c>
      <c r="L152" s="26">
        <v>0</v>
      </c>
      <c r="M152" s="26">
        <v>0</v>
      </c>
      <c r="N152" s="27">
        <f t="shared" ref="N152:N161" si="11">SUM(E152:M152)</f>
        <v>15</v>
      </c>
      <c r="O152" s="40">
        <f t="shared" si="10"/>
        <v>1</v>
      </c>
    </row>
    <row r="153" spans="1:16" s="51" customFormat="1" x14ac:dyDescent="0.2">
      <c r="A153" s="75" t="s">
        <v>253</v>
      </c>
      <c r="B153" s="75" t="s">
        <v>254</v>
      </c>
      <c r="C153" s="75" t="s">
        <v>10</v>
      </c>
      <c r="D153" s="75" t="s">
        <v>227</v>
      </c>
      <c r="E153" s="76">
        <v>0</v>
      </c>
      <c r="F153" s="76">
        <v>0</v>
      </c>
      <c r="G153" s="76">
        <v>0</v>
      </c>
      <c r="H153" s="76">
        <v>6000</v>
      </c>
      <c r="I153" s="76">
        <v>0</v>
      </c>
      <c r="J153" s="76">
        <v>0</v>
      </c>
      <c r="K153" s="76">
        <v>0</v>
      </c>
      <c r="L153" s="76">
        <v>0</v>
      </c>
      <c r="M153" s="76">
        <v>0</v>
      </c>
      <c r="N153" s="70">
        <f t="shared" si="11"/>
        <v>6000</v>
      </c>
      <c r="O153" s="67">
        <f t="shared" si="10"/>
        <v>1</v>
      </c>
    </row>
    <row r="154" spans="1:16" s="18" customFormat="1" x14ac:dyDescent="0.2">
      <c r="A154" s="17" t="s">
        <v>217</v>
      </c>
      <c r="B154" s="17" t="s">
        <v>41</v>
      </c>
      <c r="C154" s="17" t="s">
        <v>11</v>
      </c>
      <c r="D154" s="17" t="s">
        <v>12</v>
      </c>
      <c r="E154" s="26">
        <v>3</v>
      </c>
      <c r="F154" s="26">
        <v>1</v>
      </c>
      <c r="G154" s="26">
        <v>3</v>
      </c>
      <c r="H154" s="26">
        <v>3</v>
      </c>
      <c r="I154" s="26">
        <v>1</v>
      </c>
      <c r="J154" s="26">
        <v>0</v>
      </c>
      <c r="K154" s="26">
        <v>0</v>
      </c>
      <c r="L154" s="26">
        <v>0</v>
      </c>
      <c r="M154" s="26">
        <v>0</v>
      </c>
      <c r="N154" s="27">
        <f t="shared" si="11"/>
        <v>11</v>
      </c>
      <c r="O154" s="40">
        <f t="shared" si="10"/>
        <v>1</v>
      </c>
    </row>
    <row r="155" spans="1:16" s="18" customFormat="1" x14ac:dyDescent="0.2">
      <c r="A155" s="17" t="s">
        <v>81</v>
      </c>
      <c r="B155" s="17" t="s">
        <v>41</v>
      </c>
      <c r="C155" s="17" t="s">
        <v>11</v>
      </c>
      <c r="D155" s="17" t="s">
        <v>12</v>
      </c>
      <c r="E155" s="26">
        <v>0</v>
      </c>
      <c r="F155" s="26">
        <v>1</v>
      </c>
      <c r="G155" s="26">
        <v>4</v>
      </c>
      <c r="H155" s="26">
        <v>5</v>
      </c>
      <c r="I155" s="26">
        <v>5</v>
      </c>
      <c r="J155" s="26">
        <v>7</v>
      </c>
      <c r="K155" s="26">
        <v>0</v>
      </c>
      <c r="L155" s="26">
        <v>0</v>
      </c>
      <c r="M155" s="26">
        <v>0</v>
      </c>
      <c r="N155" s="27">
        <f t="shared" si="11"/>
        <v>22</v>
      </c>
      <c r="O155" s="40">
        <f t="shared" si="10"/>
        <v>1</v>
      </c>
    </row>
    <row r="156" spans="1:16" s="18" customFormat="1" x14ac:dyDescent="0.2">
      <c r="A156" s="17" t="s">
        <v>82</v>
      </c>
      <c r="B156" s="75" t="s">
        <v>255</v>
      </c>
      <c r="C156" s="17" t="s">
        <v>11</v>
      </c>
      <c r="D156" s="17" t="s">
        <v>12</v>
      </c>
      <c r="E156" s="26">
        <v>0</v>
      </c>
      <c r="F156" s="26">
        <v>5</v>
      </c>
      <c r="G156" s="26">
        <v>5</v>
      </c>
      <c r="H156" s="26">
        <v>5</v>
      </c>
      <c r="I156" s="26">
        <v>5</v>
      </c>
      <c r="J156" s="26">
        <v>5</v>
      </c>
      <c r="K156" s="26">
        <v>5</v>
      </c>
      <c r="L156" s="26">
        <v>0</v>
      </c>
      <c r="M156" s="26">
        <v>0</v>
      </c>
      <c r="N156" s="27">
        <f t="shared" si="11"/>
        <v>30</v>
      </c>
      <c r="O156" s="40">
        <f t="shared" si="10"/>
        <v>1</v>
      </c>
    </row>
    <row r="157" spans="1:16" s="18" customFormat="1" x14ac:dyDescent="0.2">
      <c r="A157" s="17" t="s">
        <v>84</v>
      </c>
      <c r="B157" s="17" t="s">
        <v>41</v>
      </c>
      <c r="C157" s="17" t="s">
        <v>11</v>
      </c>
      <c r="D157" s="17" t="s">
        <v>12</v>
      </c>
      <c r="E157" s="26">
        <v>0</v>
      </c>
      <c r="F157" s="26">
        <v>0</v>
      </c>
      <c r="G157" s="26">
        <v>2</v>
      </c>
      <c r="H157" s="47">
        <v>4</v>
      </c>
      <c r="I157" s="47">
        <v>4</v>
      </c>
      <c r="J157" s="47">
        <v>3</v>
      </c>
      <c r="K157" s="26">
        <v>3</v>
      </c>
      <c r="L157" s="26">
        <v>0</v>
      </c>
      <c r="M157" s="47">
        <v>0</v>
      </c>
      <c r="N157" s="27">
        <f t="shared" si="11"/>
        <v>16</v>
      </c>
      <c r="O157" s="40">
        <f t="shared" si="10"/>
        <v>1</v>
      </c>
    </row>
    <row r="158" spans="1:16" s="18" customFormat="1" x14ac:dyDescent="0.2">
      <c r="A158" s="71" t="s">
        <v>37</v>
      </c>
      <c r="B158" s="71" t="s">
        <v>41</v>
      </c>
      <c r="C158" s="71" t="s">
        <v>11</v>
      </c>
      <c r="D158" s="71" t="s">
        <v>12</v>
      </c>
      <c r="E158" s="72">
        <v>0</v>
      </c>
      <c r="F158" s="72">
        <v>0</v>
      </c>
      <c r="G158" s="72">
        <v>10</v>
      </c>
      <c r="H158" s="72">
        <v>10</v>
      </c>
      <c r="I158" s="72">
        <v>10</v>
      </c>
      <c r="J158" s="72">
        <v>26</v>
      </c>
      <c r="K158" s="72">
        <v>15</v>
      </c>
      <c r="L158" s="72">
        <v>0</v>
      </c>
      <c r="M158" s="72">
        <v>69</v>
      </c>
      <c r="N158" s="73">
        <f t="shared" si="11"/>
        <v>140</v>
      </c>
      <c r="O158" s="66">
        <f t="shared" si="10"/>
        <v>0.50714285714285712</v>
      </c>
      <c r="P158" s="18">
        <v>1</v>
      </c>
    </row>
    <row r="159" spans="1:16" s="18" customFormat="1" x14ac:dyDescent="0.2">
      <c r="A159" s="17" t="s">
        <v>225</v>
      </c>
      <c r="B159" s="75" t="s">
        <v>256</v>
      </c>
      <c r="C159" s="17" t="s">
        <v>11</v>
      </c>
      <c r="D159" s="17" t="s">
        <v>12</v>
      </c>
      <c r="E159" s="26">
        <v>0</v>
      </c>
      <c r="F159" s="26">
        <v>5</v>
      </c>
      <c r="G159" s="47">
        <v>9</v>
      </c>
      <c r="H159" s="47">
        <v>8</v>
      </c>
      <c r="I159" s="26">
        <v>5</v>
      </c>
      <c r="J159" s="47">
        <v>2</v>
      </c>
      <c r="K159" s="47">
        <v>1</v>
      </c>
      <c r="L159" s="26">
        <v>0</v>
      </c>
      <c r="M159" s="47">
        <v>0</v>
      </c>
      <c r="N159" s="70">
        <f t="shared" si="11"/>
        <v>30</v>
      </c>
      <c r="O159" s="40">
        <f t="shared" si="10"/>
        <v>1</v>
      </c>
    </row>
    <row r="160" spans="1:16" s="18" customFormat="1" x14ac:dyDescent="0.2">
      <c r="A160" s="17" t="s">
        <v>218</v>
      </c>
      <c r="B160" s="17" t="s">
        <v>41</v>
      </c>
      <c r="C160" s="17" t="s">
        <v>11</v>
      </c>
      <c r="D160" s="17" t="s">
        <v>12</v>
      </c>
      <c r="E160" s="26">
        <v>0</v>
      </c>
      <c r="F160" s="26">
        <v>1</v>
      </c>
      <c r="G160" s="47">
        <v>3</v>
      </c>
      <c r="H160" s="47">
        <v>2</v>
      </c>
      <c r="I160" s="47">
        <v>2</v>
      </c>
      <c r="J160" s="47">
        <v>0</v>
      </c>
      <c r="K160" s="47">
        <v>0</v>
      </c>
      <c r="L160" s="26">
        <v>0</v>
      </c>
      <c r="M160" s="47">
        <v>0</v>
      </c>
      <c r="N160" s="70">
        <f t="shared" si="11"/>
        <v>8</v>
      </c>
      <c r="O160" s="40">
        <f t="shared" si="10"/>
        <v>1</v>
      </c>
    </row>
    <row r="161" spans="1:16" s="18" customFormat="1" x14ac:dyDescent="0.2">
      <c r="A161" s="17" t="s">
        <v>224</v>
      </c>
      <c r="B161" s="75" t="s">
        <v>257</v>
      </c>
      <c r="C161" s="17" t="s">
        <v>11</v>
      </c>
      <c r="D161" s="17" t="s">
        <v>12</v>
      </c>
      <c r="E161" s="26">
        <v>0</v>
      </c>
      <c r="F161" s="47">
        <v>0</v>
      </c>
      <c r="G161" s="47">
        <v>0</v>
      </c>
      <c r="H161" s="26">
        <v>3</v>
      </c>
      <c r="I161" s="26">
        <v>3</v>
      </c>
      <c r="J161" s="47">
        <v>3</v>
      </c>
      <c r="K161" s="47">
        <v>2</v>
      </c>
      <c r="L161" s="26">
        <v>0</v>
      </c>
      <c r="M161" s="26">
        <v>0</v>
      </c>
      <c r="N161" s="27">
        <f t="shared" si="11"/>
        <v>11</v>
      </c>
      <c r="O161" s="40">
        <f t="shared" si="10"/>
        <v>1</v>
      </c>
    </row>
    <row r="162" spans="1:16" s="18" customFormat="1" x14ac:dyDescent="0.2">
      <c r="A162" s="17" t="s">
        <v>219</v>
      </c>
      <c r="B162" s="75" t="s">
        <v>258</v>
      </c>
      <c r="C162" s="17" t="s">
        <v>11</v>
      </c>
      <c r="D162" s="17" t="s">
        <v>12</v>
      </c>
      <c r="E162" s="26">
        <v>1</v>
      </c>
      <c r="F162" s="26">
        <v>2</v>
      </c>
      <c r="G162" s="47">
        <v>5</v>
      </c>
      <c r="H162" s="47">
        <v>5</v>
      </c>
      <c r="I162" s="47">
        <v>5</v>
      </c>
      <c r="J162" s="26">
        <v>3</v>
      </c>
      <c r="K162" s="26">
        <v>3</v>
      </c>
      <c r="L162" s="26">
        <v>0</v>
      </c>
      <c r="M162" s="26">
        <v>3</v>
      </c>
      <c r="N162" s="70">
        <v>24</v>
      </c>
      <c r="O162" s="40">
        <f t="shared" si="10"/>
        <v>1</v>
      </c>
    </row>
    <row r="163" spans="1:16" s="18" customFormat="1" x14ac:dyDescent="0.2">
      <c r="A163" s="71" t="s">
        <v>97</v>
      </c>
      <c r="B163" s="71" t="s">
        <v>41</v>
      </c>
      <c r="C163" s="71" t="s">
        <v>11</v>
      </c>
      <c r="D163" s="71" t="s">
        <v>12</v>
      </c>
      <c r="E163" s="72">
        <v>0</v>
      </c>
      <c r="F163" s="72">
        <v>1</v>
      </c>
      <c r="G163" s="72">
        <v>2</v>
      </c>
      <c r="H163" s="72">
        <v>3</v>
      </c>
      <c r="I163" s="72">
        <v>3</v>
      </c>
      <c r="J163" s="72">
        <v>6</v>
      </c>
      <c r="K163" s="72">
        <v>0</v>
      </c>
      <c r="L163" s="72">
        <v>0</v>
      </c>
      <c r="M163" s="72">
        <v>0</v>
      </c>
      <c r="N163" s="73">
        <f t="shared" ref="N163:N177" si="12">SUM(E163:M163)</f>
        <v>15</v>
      </c>
      <c r="O163" s="66">
        <f t="shared" si="10"/>
        <v>1</v>
      </c>
      <c r="P163" s="18">
        <v>1</v>
      </c>
    </row>
    <row r="164" spans="1:16" s="18" customFormat="1" x14ac:dyDescent="0.2">
      <c r="A164" s="71" t="s">
        <v>108</v>
      </c>
      <c r="B164" s="71" t="s">
        <v>41</v>
      </c>
      <c r="C164" s="71" t="s">
        <v>11</v>
      </c>
      <c r="D164" s="71" t="s">
        <v>12</v>
      </c>
      <c r="E164" s="72">
        <v>0</v>
      </c>
      <c r="F164" s="72">
        <v>1</v>
      </c>
      <c r="G164" s="72">
        <v>2</v>
      </c>
      <c r="H164" s="72">
        <v>3</v>
      </c>
      <c r="I164" s="72">
        <v>3</v>
      </c>
      <c r="J164" s="72">
        <v>2</v>
      </c>
      <c r="K164" s="72">
        <v>0</v>
      </c>
      <c r="L164" s="72">
        <v>0</v>
      </c>
      <c r="M164" s="72">
        <v>0</v>
      </c>
      <c r="N164" s="73">
        <f t="shared" si="12"/>
        <v>11</v>
      </c>
      <c r="O164" s="66">
        <f t="shared" si="10"/>
        <v>1</v>
      </c>
      <c r="P164" s="18">
        <v>1</v>
      </c>
    </row>
    <row r="165" spans="1:16" s="51" customFormat="1" x14ac:dyDescent="0.2">
      <c r="A165" s="75" t="s">
        <v>259</v>
      </c>
      <c r="B165" s="75" t="s">
        <v>260</v>
      </c>
      <c r="C165" s="75" t="s">
        <v>11</v>
      </c>
      <c r="D165" s="75" t="s">
        <v>12</v>
      </c>
      <c r="E165" s="76">
        <v>0</v>
      </c>
      <c r="F165" s="76">
        <v>1</v>
      </c>
      <c r="G165" s="76">
        <v>2</v>
      </c>
      <c r="H165" s="76">
        <v>3</v>
      </c>
      <c r="I165" s="76">
        <v>3</v>
      </c>
      <c r="J165" s="76">
        <v>2</v>
      </c>
      <c r="K165" s="76">
        <v>0</v>
      </c>
      <c r="L165" s="76"/>
      <c r="M165" s="76">
        <v>0</v>
      </c>
      <c r="N165" s="77">
        <f t="shared" si="12"/>
        <v>11</v>
      </c>
      <c r="O165" s="78">
        <f t="shared" si="10"/>
        <v>1</v>
      </c>
    </row>
    <row r="166" spans="1:16" s="18" customFormat="1" x14ac:dyDescent="0.2">
      <c r="A166" s="17" t="s">
        <v>223</v>
      </c>
      <c r="B166" s="17" t="s">
        <v>41</v>
      </c>
      <c r="C166" s="17" t="s">
        <v>11</v>
      </c>
      <c r="D166" s="17" t="s">
        <v>12</v>
      </c>
      <c r="E166" s="26">
        <v>0</v>
      </c>
      <c r="F166" s="26">
        <v>0</v>
      </c>
      <c r="G166" s="26">
        <v>5</v>
      </c>
      <c r="H166" s="26">
        <v>10</v>
      </c>
      <c r="I166" s="26">
        <v>10</v>
      </c>
      <c r="J166" s="26">
        <v>10</v>
      </c>
      <c r="K166" s="26">
        <v>15</v>
      </c>
      <c r="L166" s="26">
        <v>0</v>
      </c>
      <c r="M166" s="26">
        <v>116</v>
      </c>
      <c r="N166" s="27">
        <f t="shared" si="12"/>
        <v>166</v>
      </c>
      <c r="O166" s="40">
        <f t="shared" si="10"/>
        <v>0.30120481927710846</v>
      </c>
    </row>
    <row r="167" spans="1:16" s="18" customFormat="1" x14ac:dyDescent="0.2">
      <c r="A167" s="71" t="s">
        <v>222</v>
      </c>
      <c r="B167" s="71" t="s">
        <v>41</v>
      </c>
      <c r="C167" s="71" t="s">
        <v>11</v>
      </c>
      <c r="D167" s="71" t="s">
        <v>12</v>
      </c>
      <c r="E167" s="72">
        <v>0</v>
      </c>
      <c r="F167" s="72">
        <v>0</v>
      </c>
      <c r="G167" s="72">
        <v>10</v>
      </c>
      <c r="H167" s="72">
        <v>10</v>
      </c>
      <c r="I167" s="72">
        <v>10</v>
      </c>
      <c r="J167" s="72">
        <v>10</v>
      </c>
      <c r="K167" s="72">
        <v>15</v>
      </c>
      <c r="L167" s="72">
        <v>0</v>
      </c>
      <c r="M167" s="72">
        <v>139</v>
      </c>
      <c r="N167" s="73">
        <f t="shared" si="12"/>
        <v>194</v>
      </c>
      <c r="O167" s="66">
        <f t="shared" si="10"/>
        <v>0.28350515463917525</v>
      </c>
      <c r="P167" s="18">
        <v>1</v>
      </c>
    </row>
    <row r="168" spans="1:16" s="18" customFormat="1" x14ac:dyDescent="0.2">
      <c r="A168" s="17" t="s">
        <v>127</v>
      </c>
      <c r="B168" s="75" t="s">
        <v>261</v>
      </c>
      <c r="C168" s="17" t="s">
        <v>11</v>
      </c>
      <c r="D168" s="17" t="s">
        <v>12</v>
      </c>
      <c r="E168" s="26">
        <v>0</v>
      </c>
      <c r="F168" s="26">
        <v>1</v>
      </c>
      <c r="G168" s="26">
        <v>4</v>
      </c>
      <c r="H168" s="26">
        <v>5</v>
      </c>
      <c r="I168" s="26">
        <v>5</v>
      </c>
      <c r="J168" s="26">
        <v>8</v>
      </c>
      <c r="K168" s="26">
        <v>0</v>
      </c>
      <c r="L168" s="26">
        <v>0</v>
      </c>
      <c r="M168" s="26">
        <v>0</v>
      </c>
      <c r="N168" s="27">
        <f t="shared" si="12"/>
        <v>23</v>
      </c>
      <c r="O168" s="40">
        <f t="shared" si="10"/>
        <v>1</v>
      </c>
    </row>
    <row r="169" spans="1:16" s="18" customFormat="1" x14ac:dyDescent="0.2">
      <c r="A169" s="17" t="s">
        <v>33</v>
      </c>
      <c r="B169" s="75" t="s">
        <v>262</v>
      </c>
      <c r="C169" s="17" t="s">
        <v>11</v>
      </c>
      <c r="D169" s="17" t="s">
        <v>12</v>
      </c>
      <c r="E169" s="26">
        <v>0</v>
      </c>
      <c r="F169" s="26">
        <v>4</v>
      </c>
      <c r="G169" s="47">
        <v>3</v>
      </c>
      <c r="H169" s="26">
        <v>6</v>
      </c>
      <c r="I169" s="26">
        <v>6</v>
      </c>
      <c r="J169" s="47">
        <v>6</v>
      </c>
      <c r="K169" s="47">
        <v>6</v>
      </c>
      <c r="L169" s="26">
        <v>0</v>
      </c>
      <c r="M169" s="26">
        <v>4</v>
      </c>
      <c r="N169" s="70">
        <f t="shared" si="12"/>
        <v>35</v>
      </c>
      <c r="O169" s="40">
        <f t="shared" si="10"/>
        <v>0.88571428571428568</v>
      </c>
    </row>
    <row r="170" spans="1:16" s="18" customFormat="1" x14ac:dyDescent="0.2">
      <c r="A170" s="17" t="s">
        <v>220</v>
      </c>
      <c r="B170" s="17" t="s">
        <v>41</v>
      </c>
      <c r="C170" s="17" t="s">
        <v>11</v>
      </c>
      <c r="D170" s="17" t="s">
        <v>12</v>
      </c>
      <c r="E170" s="26">
        <v>0</v>
      </c>
      <c r="F170" s="26">
        <v>4</v>
      </c>
      <c r="G170" s="26">
        <v>2</v>
      </c>
      <c r="H170" s="26">
        <v>3</v>
      </c>
      <c r="I170" s="26">
        <v>2</v>
      </c>
      <c r="J170" s="26">
        <v>1</v>
      </c>
      <c r="K170" s="26">
        <v>1</v>
      </c>
      <c r="L170" s="26">
        <v>0</v>
      </c>
      <c r="M170" s="26">
        <v>0</v>
      </c>
      <c r="N170" s="27">
        <f t="shared" si="12"/>
        <v>13</v>
      </c>
      <c r="O170" s="40">
        <f t="shared" si="10"/>
        <v>1</v>
      </c>
    </row>
    <row r="171" spans="1:16" s="18" customFormat="1" x14ac:dyDescent="0.2">
      <c r="A171" s="71" t="s">
        <v>132</v>
      </c>
      <c r="B171" s="71" t="s">
        <v>41</v>
      </c>
      <c r="C171" s="71" t="s">
        <v>11</v>
      </c>
      <c r="D171" s="71" t="s">
        <v>12</v>
      </c>
      <c r="E171" s="72">
        <v>0</v>
      </c>
      <c r="F171" s="72">
        <v>0</v>
      </c>
      <c r="G171" s="72">
        <v>3</v>
      </c>
      <c r="H171" s="72">
        <v>3</v>
      </c>
      <c r="I171" s="72">
        <v>4</v>
      </c>
      <c r="J171" s="72">
        <v>0</v>
      </c>
      <c r="K171" s="72">
        <v>0</v>
      </c>
      <c r="L171" s="72">
        <v>0</v>
      </c>
      <c r="M171" s="72">
        <v>0</v>
      </c>
      <c r="N171" s="73">
        <f t="shared" si="12"/>
        <v>10</v>
      </c>
      <c r="O171" s="66">
        <f t="shared" si="10"/>
        <v>1</v>
      </c>
      <c r="P171" s="18">
        <v>1</v>
      </c>
    </row>
    <row r="172" spans="1:16" s="18" customFormat="1" x14ac:dyDescent="0.2">
      <c r="A172" s="17" t="s">
        <v>230</v>
      </c>
      <c r="B172" s="75" t="s">
        <v>263</v>
      </c>
      <c r="C172" s="17" t="s">
        <v>11</v>
      </c>
      <c r="D172" s="17" t="s">
        <v>12</v>
      </c>
      <c r="E172" s="26">
        <v>1</v>
      </c>
      <c r="F172" s="26">
        <v>3</v>
      </c>
      <c r="G172" s="26">
        <v>3</v>
      </c>
      <c r="H172" s="26">
        <v>3</v>
      </c>
      <c r="I172" s="26">
        <v>0</v>
      </c>
      <c r="J172" s="26">
        <v>0</v>
      </c>
      <c r="K172" s="26">
        <v>0</v>
      </c>
      <c r="L172" s="26">
        <v>0</v>
      </c>
      <c r="M172" s="26">
        <v>0</v>
      </c>
      <c r="N172" s="27">
        <f t="shared" si="12"/>
        <v>10</v>
      </c>
      <c r="O172" s="40">
        <f t="shared" si="10"/>
        <v>1</v>
      </c>
    </row>
    <row r="173" spans="1:16" s="18" customFormat="1" x14ac:dyDescent="0.2">
      <c r="A173" s="17" t="s">
        <v>229</v>
      </c>
      <c r="B173" s="75" t="s">
        <v>264</v>
      </c>
      <c r="C173" s="17" t="s">
        <v>11</v>
      </c>
      <c r="D173" s="17" t="s">
        <v>12</v>
      </c>
      <c r="E173" s="26">
        <v>0</v>
      </c>
      <c r="F173" s="26">
        <v>0</v>
      </c>
      <c r="G173" s="26">
        <v>7</v>
      </c>
      <c r="H173" s="26">
        <v>7</v>
      </c>
      <c r="I173" s="26">
        <v>7</v>
      </c>
      <c r="J173" s="26">
        <v>8</v>
      </c>
      <c r="K173" s="26">
        <v>0</v>
      </c>
      <c r="L173" s="26">
        <v>0</v>
      </c>
      <c r="M173" s="26">
        <v>0</v>
      </c>
      <c r="N173" s="27">
        <f t="shared" si="12"/>
        <v>29</v>
      </c>
      <c r="O173" s="40">
        <f t="shared" si="10"/>
        <v>1</v>
      </c>
    </row>
    <row r="174" spans="1:16" s="18" customFormat="1" x14ac:dyDescent="0.2">
      <c r="A174" s="71" t="s">
        <v>133</v>
      </c>
      <c r="B174" s="71" t="s">
        <v>41</v>
      </c>
      <c r="C174" s="71" t="s">
        <v>11</v>
      </c>
      <c r="D174" s="71" t="s">
        <v>12</v>
      </c>
      <c r="E174" s="72">
        <v>0</v>
      </c>
      <c r="F174" s="72">
        <v>0</v>
      </c>
      <c r="G174" s="72">
        <v>3</v>
      </c>
      <c r="H174" s="72">
        <v>3</v>
      </c>
      <c r="I174" s="72">
        <v>3</v>
      </c>
      <c r="J174" s="72">
        <v>5</v>
      </c>
      <c r="K174" s="72">
        <v>0</v>
      </c>
      <c r="L174" s="72">
        <v>0</v>
      </c>
      <c r="M174" s="72">
        <v>0</v>
      </c>
      <c r="N174" s="73">
        <f t="shared" si="12"/>
        <v>14</v>
      </c>
      <c r="O174" s="66">
        <f t="shared" si="10"/>
        <v>1</v>
      </c>
      <c r="P174" s="18">
        <v>1</v>
      </c>
    </row>
    <row r="175" spans="1:16" s="18" customFormat="1" x14ac:dyDescent="0.2">
      <c r="A175" s="17" t="s">
        <v>221</v>
      </c>
      <c r="B175" s="17" t="s">
        <v>41</v>
      </c>
      <c r="C175" s="17" t="s">
        <v>11</v>
      </c>
      <c r="D175" s="17" t="s">
        <v>12</v>
      </c>
      <c r="E175" s="26">
        <v>0</v>
      </c>
      <c r="F175" s="26">
        <v>3</v>
      </c>
      <c r="G175" s="26">
        <v>3</v>
      </c>
      <c r="H175" s="26">
        <v>2</v>
      </c>
      <c r="I175" s="26">
        <v>0</v>
      </c>
      <c r="J175" s="26">
        <v>0</v>
      </c>
      <c r="K175" s="26">
        <v>0</v>
      </c>
      <c r="L175" s="26">
        <v>0</v>
      </c>
      <c r="M175" s="41">
        <v>0</v>
      </c>
      <c r="N175" s="27">
        <f t="shared" si="12"/>
        <v>8</v>
      </c>
      <c r="O175" s="40">
        <f t="shared" si="10"/>
        <v>1</v>
      </c>
    </row>
    <row r="176" spans="1:16" s="18" customFormat="1" x14ac:dyDescent="0.2">
      <c r="A176" s="34" t="s">
        <v>226</v>
      </c>
      <c r="B176" s="34" t="s">
        <v>41</v>
      </c>
      <c r="C176" s="34" t="s">
        <v>10</v>
      </c>
      <c r="D176" s="34" t="s">
        <v>227</v>
      </c>
      <c r="E176" s="33">
        <v>0</v>
      </c>
      <c r="F176" s="33">
        <v>0</v>
      </c>
      <c r="G176" s="33">
        <v>0</v>
      </c>
      <c r="H176" s="79">
        <v>7500</v>
      </c>
      <c r="I176" s="79">
        <v>4500</v>
      </c>
      <c r="J176" s="79">
        <v>10000</v>
      </c>
      <c r="K176" s="33">
        <v>0</v>
      </c>
      <c r="L176" s="33">
        <v>0</v>
      </c>
      <c r="M176" s="33">
        <v>0</v>
      </c>
      <c r="N176" s="27">
        <f t="shared" si="12"/>
        <v>22000</v>
      </c>
      <c r="O176" s="40">
        <f t="shared" si="10"/>
        <v>1</v>
      </c>
    </row>
    <row r="177" spans="1:15" s="18" customFormat="1" x14ac:dyDescent="0.2">
      <c r="A177" s="22"/>
      <c r="B177" s="22"/>
      <c r="C177" s="22" t="s">
        <v>56</v>
      </c>
      <c r="D177" s="22" t="s">
        <v>227</v>
      </c>
      <c r="E177" s="23">
        <v>0</v>
      </c>
      <c r="F177" s="23">
        <v>0</v>
      </c>
      <c r="G177" s="23">
        <v>0</v>
      </c>
      <c r="H177" s="46">
        <v>2500</v>
      </c>
      <c r="I177" s="23">
        <v>0</v>
      </c>
      <c r="J177" s="23">
        <v>0</v>
      </c>
      <c r="K177" s="23">
        <v>0</v>
      </c>
      <c r="L177" s="23">
        <v>0</v>
      </c>
      <c r="M177" s="42">
        <v>0</v>
      </c>
      <c r="N177" s="27">
        <f t="shared" si="12"/>
        <v>2500</v>
      </c>
      <c r="O177" s="40">
        <f t="shared" si="10"/>
        <v>1</v>
      </c>
    </row>
  </sheetData>
  <mergeCells count="4">
    <mergeCell ref="A6:O6"/>
    <mergeCell ref="A22:O22"/>
    <mergeCell ref="A116:O116"/>
    <mergeCell ref="A133:O133"/>
  </mergeCells>
  <pageMargins left="0.75" right="0.75" top="1" bottom="1" header="0.5" footer="0.5"/>
  <pageSetup scale="60" firstPageNumber="12" fitToHeight="3" orientation="landscape" useFirstPageNumber="1" r:id="rId1"/>
  <headerFooter alignWithMargins="0">
    <oddHeader>&amp;L&amp;"Century Schoolbook,Regular"Memorandum
November 8, 2011
Page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7B56-54F2-4E4D-AE0E-73AD677FC2C3}">
  <dimension ref="B3:F46"/>
  <sheetViews>
    <sheetView tabSelected="1" topLeftCell="A16" workbookViewId="0">
      <selection activeCell="H21" sqref="H21"/>
    </sheetView>
  </sheetViews>
  <sheetFormatPr defaultRowHeight="12.75" x14ac:dyDescent="0.2"/>
  <cols>
    <col min="2" max="2" width="29.85546875" bestFit="1" customWidth="1"/>
    <col min="3" max="3" width="11.85546875" bestFit="1" customWidth="1"/>
  </cols>
  <sheetData>
    <row r="3" spans="2:6" x14ac:dyDescent="0.2">
      <c r="B3" s="3" t="s">
        <v>208</v>
      </c>
      <c r="C3" s="89" t="s">
        <v>11</v>
      </c>
      <c r="D3">
        <v>13</v>
      </c>
      <c r="E3" s="39">
        <v>13</v>
      </c>
      <c r="F3">
        <f>E3-D3</f>
        <v>0</v>
      </c>
    </row>
    <row r="4" spans="2:6" x14ac:dyDescent="0.2">
      <c r="B4" s="3" t="s">
        <v>40</v>
      </c>
      <c r="C4" s="3" t="s">
        <v>11</v>
      </c>
      <c r="D4" s="88">
        <v>11</v>
      </c>
      <c r="E4" s="24">
        <v>11</v>
      </c>
      <c r="F4">
        <f t="shared" ref="F4:F46" si="0">E4-D4</f>
        <v>0</v>
      </c>
    </row>
    <row r="5" spans="2:6" x14ac:dyDescent="0.2">
      <c r="B5" s="3" t="s">
        <v>43</v>
      </c>
      <c r="C5" s="3" t="s">
        <v>11</v>
      </c>
      <c r="D5" s="88">
        <v>45</v>
      </c>
      <c r="E5" s="24">
        <v>45</v>
      </c>
      <c r="F5">
        <f t="shared" si="0"/>
        <v>0</v>
      </c>
    </row>
    <row r="6" spans="2:6" x14ac:dyDescent="0.2">
      <c r="B6" s="58" t="s">
        <v>243</v>
      </c>
      <c r="C6" s="58" t="s">
        <v>245</v>
      </c>
      <c r="D6">
        <v>0</v>
      </c>
      <c r="E6" s="59">
        <v>30</v>
      </c>
      <c r="F6">
        <f t="shared" si="0"/>
        <v>30</v>
      </c>
    </row>
    <row r="7" spans="2:6" x14ac:dyDescent="0.2">
      <c r="B7" s="3" t="s">
        <v>46</v>
      </c>
      <c r="C7" s="3" t="s">
        <v>11</v>
      </c>
      <c r="D7" s="88">
        <v>18</v>
      </c>
      <c r="E7" s="24">
        <v>22</v>
      </c>
      <c r="F7">
        <f t="shared" si="0"/>
        <v>4</v>
      </c>
    </row>
    <row r="8" spans="2:6" x14ac:dyDescent="0.2">
      <c r="B8" s="3" t="s">
        <v>209</v>
      </c>
      <c r="C8" s="3" t="s">
        <v>11</v>
      </c>
      <c r="D8" s="88">
        <v>15</v>
      </c>
      <c r="E8" s="24">
        <v>15</v>
      </c>
      <c r="F8">
        <f t="shared" si="0"/>
        <v>0</v>
      </c>
    </row>
    <row r="9" spans="2:6" x14ac:dyDescent="0.2">
      <c r="B9" s="91" t="s">
        <v>210</v>
      </c>
      <c r="C9" s="91" t="s">
        <v>11</v>
      </c>
      <c r="D9" s="92">
        <v>33</v>
      </c>
      <c r="E9" s="90">
        <v>0</v>
      </c>
      <c r="F9">
        <f t="shared" si="0"/>
        <v>-33</v>
      </c>
    </row>
    <row r="10" spans="2:6" x14ac:dyDescent="0.2">
      <c r="B10" s="3" t="s">
        <v>48</v>
      </c>
      <c r="C10" s="3" t="s">
        <v>11</v>
      </c>
      <c r="D10" s="88">
        <v>42</v>
      </c>
      <c r="E10" s="24">
        <v>43</v>
      </c>
      <c r="F10">
        <f t="shared" si="0"/>
        <v>1</v>
      </c>
    </row>
    <row r="11" spans="2:6" x14ac:dyDescent="0.2">
      <c r="B11" s="91" t="s">
        <v>50</v>
      </c>
      <c r="C11" s="91" t="s">
        <v>11</v>
      </c>
      <c r="D11" s="92">
        <v>20</v>
      </c>
      <c r="E11" s="90">
        <v>0</v>
      </c>
      <c r="F11">
        <f t="shared" si="0"/>
        <v>-20</v>
      </c>
    </row>
    <row r="12" spans="2:6" x14ac:dyDescent="0.2">
      <c r="B12" s="3" t="s">
        <v>211</v>
      </c>
      <c r="C12" s="3" t="s">
        <v>11</v>
      </c>
      <c r="D12" s="88">
        <v>4</v>
      </c>
      <c r="E12" s="65">
        <v>4</v>
      </c>
      <c r="F12">
        <f t="shared" si="0"/>
        <v>0</v>
      </c>
    </row>
    <row r="13" spans="2:6" x14ac:dyDescent="0.2">
      <c r="B13" s="93" t="s">
        <v>204</v>
      </c>
      <c r="C13" s="93" t="s">
        <v>11</v>
      </c>
      <c r="D13" s="92">
        <v>10</v>
      </c>
      <c r="E13" s="94">
        <v>0</v>
      </c>
      <c r="F13">
        <f t="shared" si="0"/>
        <v>-10</v>
      </c>
    </row>
    <row r="14" spans="2:6" x14ac:dyDescent="0.2">
      <c r="B14" s="93" t="s">
        <v>212</v>
      </c>
      <c r="C14" s="93" t="s">
        <v>11</v>
      </c>
      <c r="D14" s="92">
        <v>18</v>
      </c>
      <c r="E14" s="94">
        <v>0</v>
      </c>
      <c r="F14">
        <f t="shared" si="0"/>
        <v>-18</v>
      </c>
    </row>
    <row r="15" spans="2:6" x14ac:dyDescent="0.2">
      <c r="B15" s="93" t="s">
        <v>213</v>
      </c>
      <c r="C15" s="93" t="s">
        <v>11</v>
      </c>
      <c r="D15" s="92">
        <v>7</v>
      </c>
      <c r="E15" s="94">
        <v>0</v>
      </c>
      <c r="F15">
        <f t="shared" si="0"/>
        <v>-7</v>
      </c>
    </row>
    <row r="16" spans="2:6" x14ac:dyDescent="0.2">
      <c r="B16" s="93" t="s">
        <v>214</v>
      </c>
      <c r="C16" s="93" t="s">
        <v>11</v>
      </c>
      <c r="D16" s="92">
        <v>11</v>
      </c>
      <c r="E16" s="94">
        <v>0</v>
      </c>
      <c r="F16">
        <f t="shared" si="0"/>
        <v>-11</v>
      </c>
    </row>
    <row r="17" spans="2:6" x14ac:dyDescent="0.2">
      <c r="B17" s="69" t="s">
        <v>249</v>
      </c>
      <c r="C17" s="68" t="s">
        <v>11</v>
      </c>
      <c r="D17" s="88">
        <v>0</v>
      </c>
      <c r="E17" s="70">
        <v>20</v>
      </c>
      <c r="F17">
        <f t="shared" si="0"/>
        <v>20</v>
      </c>
    </row>
    <row r="18" spans="2:6" x14ac:dyDescent="0.2">
      <c r="B18" s="69" t="s">
        <v>250</v>
      </c>
      <c r="C18" s="75" t="s">
        <v>11</v>
      </c>
      <c r="D18" s="88">
        <v>0</v>
      </c>
      <c r="E18" s="70">
        <v>11</v>
      </c>
      <c r="F18">
        <f t="shared" si="0"/>
        <v>11</v>
      </c>
    </row>
    <row r="19" spans="2:6" x14ac:dyDescent="0.2">
      <c r="B19" s="5" t="s">
        <v>215</v>
      </c>
      <c r="C19" s="5" t="s">
        <v>11</v>
      </c>
      <c r="D19" s="88">
        <v>17</v>
      </c>
      <c r="E19" s="53">
        <v>17</v>
      </c>
      <c r="F19">
        <f t="shared" si="0"/>
        <v>0</v>
      </c>
    </row>
    <row r="20" spans="2:6" x14ac:dyDescent="0.2">
      <c r="B20" s="93" t="s">
        <v>69</v>
      </c>
      <c r="C20" s="93" t="s">
        <v>11</v>
      </c>
      <c r="D20" s="92">
        <v>23</v>
      </c>
      <c r="E20" s="94">
        <v>0</v>
      </c>
      <c r="F20">
        <f t="shared" si="0"/>
        <v>-23</v>
      </c>
    </row>
    <row r="21" spans="2:6" x14ac:dyDescent="0.2">
      <c r="B21" s="5" t="s">
        <v>216</v>
      </c>
      <c r="C21" s="5" t="s">
        <v>11</v>
      </c>
      <c r="D21" s="88">
        <v>15</v>
      </c>
      <c r="E21" s="53">
        <v>15</v>
      </c>
      <c r="F21">
        <f t="shared" si="0"/>
        <v>0</v>
      </c>
    </row>
    <row r="22" spans="2:6" x14ac:dyDescent="0.2">
      <c r="B22" s="75" t="s">
        <v>253</v>
      </c>
      <c r="C22" s="75" t="s">
        <v>10</v>
      </c>
      <c r="D22" s="88">
        <v>0</v>
      </c>
      <c r="E22" s="70">
        <v>6000</v>
      </c>
      <c r="F22">
        <f t="shared" si="0"/>
        <v>6000</v>
      </c>
    </row>
    <row r="23" spans="2:6" x14ac:dyDescent="0.2">
      <c r="B23" s="5" t="s">
        <v>217</v>
      </c>
      <c r="C23" s="5" t="s">
        <v>11</v>
      </c>
      <c r="D23" s="88">
        <v>11</v>
      </c>
      <c r="E23" s="53">
        <v>11</v>
      </c>
      <c r="F23">
        <f t="shared" si="0"/>
        <v>0</v>
      </c>
    </row>
    <row r="24" spans="2:6" x14ac:dyDescent="0.2">
      <c r="B24" s="5" t="s">
        <v>81</v>
      </c>
      <c r="C24" s="5" t="s">
        <v>11</v>
      </c>
      <c r="D24" s="88">
        <v>22</v>
      </c>
      <c r="E24" s="53">
        <v>22</v>
      </c>
      <c r="F24">
        <f t="shared" si="0"/>
        <v>0</v>
      </c>
    </row>
    <row r="25" spans="2:6" x14ac:dyDescent="0.2">
      <c r="B25" s="5" t="s">
        <v>82</v>
      </c>
      <c r="C25" s="5" t="s">
        <v>11</v>
      </c>
      <c r="D25" s="88">
        <v>30</v>
      </c>
      <c r="E25" s="53">
        <v>30</v>
      </c>
      <c r="F25">
        <f t="shared" si="0"/>
        <v>0</v>
      </c>
    </row>
    <row r="26" spans="2:6" x14ac:dyDescent="0.2">
      <c r="B26" s="5" t="s">
        <v>84</v>
      </c>
      <c r="C26" s="5" t="s">
        <v>11</v>
      </c>
      <c r="D26" s="88">
        <v>16</v>
      </c>
      <c r="E26" s="53">
        <v>16</v>
      </c>
      <c r="F26">
        <f t="shared" si="0"/>
        <v>0</v>
      </c>
    </row>
    <row r="27" spans="2:6" x14ac:dyDescent="0.2">
      <c r="B27" s="93" t="s">
        <v>37</v>
      </c>
      <c r="C27" s="93" t="s">
        <v>11</v>
      </c>
      <c r="D27" s="92">
        <v>140</v>
      </c>
      <c r="E27" s="94">
        <v>0</v>
      </c>
      <c r="F27">
        <f t="shared" si="0"/>
        <v>-140</v>
      </c>
    </row>
    <row r="28" spans="2:6" x14ac:dyDescent="0.2">
      <c r="B28" s="5" t="s">
        <v>225</v>
      </c>
      <c r="C28" s="5" t="s">
        <v>11</v>
      </c>
      <c r="D28" s="88">
        <v>55</v>
      </c>
      <c r="E28" s="70">
        <v>30</v>
      </c>
      <c r="F28">
        <f t="shared" si="0"/>
        <v>-25</v>
      </c>
    </row>
    <row r="29" spans="2:6" x14ac:dyDescent="0.2">
      <c r="B29" s="5" t="s">
        <v>218</v>
      </c>
      <c r="C29" s="5" t="s">
        <v>11</v>
      </c>
      <c r="D29" s="88">
        <v>8</v>
      </c>
      <c r="E29" s="70">
        <v>8</v>
      </c>
      <c r="F29">
        <f t="shared" si="0"/>
        <v>0</v>
      </c>
    </row>
    <row r="30" spans="2:6" x14ac:dyDescent="0.2">
      <c r="B30" s="5" t="s">
        <v>224</v>
      </c>
      <c r="C30" s="5" t="s">
        <v>11</v>
      </c>
      <c r="D30" s="88">
        <v>11</v>
      </c>
      <c r="E30" s="53">
        <v>11</v>
      </c>
      <c r="F30">
        <f t="shared" si="0"/>
        <v>0</v>
      </c>
    </row>
    <row r="31" spans="2:6" x14ac:dyDescent="0.2">
      <c r="B31" s="5" t="s">
        <v>219</v>
      </c>
      <c r="C31" s="5" t="s">
        <v>11</v>
      </c>
      <c r="D31" s="88">
        <v>24</v>
      </c>
      <c r="E31" s="70">
        <v>24</v>
      </c>
      <c r="F31">
        <f t="shared" si="0"/>
        <v>0</v>
      </c>
    </row>
    <row r="32" spans="2:6" x14ac:dyDescent="0.2">
      <c r="B32" s="93" t="s">
        <v>97</v>
      </c>
      <c r="C32" s="93" t="s">
        <v>11</v>
      </c>
      <c r="D32" s="92">
        <v>15</v>
      </c>
      <c r="E32" s="94">
        <v>0</v>
      </c>
      <c r="F32">
        <f t="shared" si="0"/>
        <v>-15</v>
      </c>
    </row>
    <row r="33" spans="2:6" x14ac:dyDescent="0.2">
      <c r="B33" s="93" t="s">
        <v>108</v>
      </c>
      <c r="C33" s="93" t="s">
        <v>11</v>
      </c>
      <c r="D33" s="92">
        <v>11</v>
      </c>
      <c r="E33" s="94">
        <v>0</v>
      </c>
      <c r="F33">
        <f t="shared" si="0"/>
        <v>-11</v>
      </c>
    </row>
    <row r="34" spans="2:6" x14ac:dyDescent="0.2">
      <c r="B34" s="75" t="s">
        <v>259</v>
      </c>
      <c r="C34" s="75" t="s">
        <v>11</v>
      </c>
      <c r="D34" s="88">
        <v>0</v>
      </c>
      <c r="E34" s="77">
        <v>11</v>
      </c>
      <c r="F34">
        <f t="shared" si="0"/>
        <v>11</v>
      </c>
    </row>
    <row r="35" spans="2:6" x14ac:dyDescent="0.2">
      <c r="B35" s="5" t="s">
        <v>223</v>
      </c>
      <c r="C35" s="5" t="s">
        <v>11</v>
      </c>
      <c r="D35" s="88">
        <v>166</v>
      </c>
      <c r="E35" s="53">
        <v>166</v>
      </c>
      <c r="F35">
        <f t="shared" si="0"/>
        <v>0</v>
      </c>
    </row>
    <row r="36" spans="2:6" x14ac:dyDescent="0.2">
      <c r="B36" s="93" t="s">
        <v>222</v>
      </c>
      <c r="C36" s="93" t="s">
        <v>11</v>
      </c>
      <c r="D36" s="92">
        <v>194</v>
      </c>
      <c r="E36" s="94">
        <v>0</v>
      </c>
      <c r="F36">
        <f t="shared" si="0"/>
        <v>-194</v>
      </c>
    </row>
    <row r="37" spans="2:6" x14ac:dyDescent="0.2">
      <c r="B37" s="5" t="s">
        <v>127</v>
      </c>
      <c r="C37" s="5" t="s">
        <v>11</v>
      </c>
      <c r="D37" s="88">
        <v>23</v>
      </c>
      <c r="E37" s="53">
        <v>23</v>
      </c>
      <c r="F37">
        <f t="shared" si="0"/>
        <v>0</v>
      </c>
    </row>
    <row r="38" spans="2:6" x14ac:dyDescent="0.2">
      <c r="B38" s="5" t="s">
        <v>33</v>
      </c>
      <c r="C38" s="5" t="s">
        <v>11</v>
      </c>
      <c r="D38" s="88">
        <v>35</v>
      </c>
      <c r="E38" s="70">
        <v>35</v>
      </c>
      <c r="F38">
        <f t="shared" si="0"/>
        <v>0</v>
      </c>
    </row>
    <row r="39" spans="2:6" x14ac:dyDescent="0.2">
      <c r="B39" s="5" t="s">
        <v>220</v>
      </c>
      <c r="C39" s="5" t="s">
        <v>11</v>
      </c>
      <c r="D39" s="88">
        <v>13</v>
      </c>
      <c r="E39" s="53">
        <v>13</v>
      </c>
      <c r="F39">
        <f t="shared" si="0"/>
        <v>0</v>
      </c>
    </row>
    <row r="40" spans="2:6" x14ac:dyDescent="0.2">
      <c r="B40" s="93" t="s">
        <v>132</v>
      </c>
      <c r="C40" s="93" t="s">
        <v>11</v>
      </c>
      <c r="D40" s="92">
        <v>10</v>
      </c>
      <c r="E40" s="94">
        <v>0</v>
      </c>
      <c r="F40">
        <f t="shared" si="0"/>
        <v>-10</v>
      </c>
    </row>
    <row r="41" spans="2:6" x14ac:dyDescent="0.2">
      <c r="B41" s="5" t="s">
        <v>230</v>
      </c>
      <c r="C41" s="5" t="s">
        <v>11</v>
      </c>
      <c r="D41" s="88">
        <v>10</v>
      </c>
      <c r="E41" s="53">
        <v>10</v>
      </c>
      <c r="F41">
        <f t="shared" si="0"/>
        <v>0</v>
      </c>
    </row>
    <row r="42" spans="2:6" x14ac:dyDescent="0.2">
      <c r="B42" s="5" t="s">
        <v>229</v>
      </c>
      <c r="C42" s="5" t="s">
        <v>11</v>
      </c>
      <c r="D42" s="88">
        <v>29</v>
      </c>
      <c r="E42" s="53">
        <v>29</v>
      </c>
      <c r="F42">
        <f t="shared" si="0"/>
        <v>0</v>
      </c>
    </row>
    <row r="43" spans="2:6" x14ac:dyDescent="0.2">
      <c r="B43" s="93" t="s">
        <v>133</v>
      </c>
      <c r="C43" s="93" t="s">
        <v>11</v>
      </c>
      <c r="D43" s="92">
        <v>14</v>
      </c>
      <c r="E43" s="94">
        <v>0</v>
      </c>
      <c r="F43">
        <f t="shared" si="0"/>
        <v>-14</v>
      </c>
    </row>
    <row r="44" spans="2:6" x14ac:dyDescent="0.2">
      <c r="B44" s="5" t="s">
        <v>221</v>
      </c>
      <c r="C44" s="5" t="s">
        <v>11</v>
      </c>
      <c r="D44" s="88">
        <v>8</v>
      </c>
      <c r="E44" s="53">
        <v>8</v>
      </c>
      <c r="F44">
        <f t="shared" si="0"/>
        <v>0</v>
      </c>
    </row>
    <row r="45" spans="2:6" x14ac:dyDescent="0.2">
      <c r="B45" s="1" t="s">
        <v>226</v>
      </c>
      <c r="C45" s="1" t="s">
        <v>10</v>
      </c>
      <c r="D45" s="88">
        <v>22000</v>
      </c>
      <c r="E45" s="53">
        <v>22000</v>
      </c>
      <c r="F45">
        <f t="shared" si="0"/>
        <v>0</v>
      </c>
    </row>
    <row r="46" spans="2:6" x14ac:dyDescent="0.2">
      <c r="B46" s="3"/>
      <c r="C46" s="3" t="s">
        <v>56</v>
      </c>
      <c r="D46" s="88">
        <v>2500</v>
      </c>
      <c r="E46" s="53">
        <v>2500</v>
      </c>
      <c r="F46">
        <f t="shared" si="0"/>
        <v>0</v>
      </c>
    </row>
  </sheetData>
  <conditionalFormatting sqref="F3:F46">
    <cfRule type="cellIs" dxfId="0" priority="2" operator="greaterThan">
      <formula>0</formula>
    </cfRule>
    <cfRule type="cellIs" dxfId="1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52FF-3552-4593-BFD1-269B2F334B3F}">
  <dimension ref="B4:G96"/>
  <sheetViews>
    <sheetView workbookViewId="0">
      <selection activeCell="B16" sqref="B16"/>
    </sheetView>
  </sheetViews>
  <sheetFormatPr defaultRowHeight="12.75" x14ac:dyDescent="0.2"/>
  <cols>
    <col min="2" max="2" width="29.7109375" bestFit="1" customWidth="1"/>
    <col min="3" max="3" width="19.42578125" bestFit="1" customWidth="1"/>
  </cols>
  <sheetData>
    <row r="4" spans="2:7" x14ac:dyDescent="0.2">
      <c r="B4" s="3" t="s">
        <v>38</v>
      </c>
      <c r="C4" s="3" t="s">
        <v>11</v>
      </c>
      <c r="D4" s="88">
        <v>20</v>
      </c>
      <c r="E4" s="11">
        <v>20</v>
      </c>
      <c r="F4" s="88">
        <f>E4-D4</f>
        <v>0</v>
      </c>
    </row>
    <row r="5" spans="2:7" x14ac:dyDescent="0.2">
      <c r="B5" s="3" t="s">
        <v>90</v>
      </c>
      <c r="C5" s="3" t="s">
        <v>14</v>
      </c>
      <c r="D5" s="88">
        <v>179000</v>
      </c>
      <c r="E5" s="11">
        <v>179000</v>
      </c>
      <c r="F5" s="88">
        <f t="shared" ref="F5:F68" si="0">E5-D5</f>
        <v>0</v>
      </c>
    </row>
    <row r="6" spans="2:7" x14ac:dyDescent="0.2">
      <c r="B6" s="3" t="s">
        <v>39</v>
      </c>
      <c r="C6" s="3" t="s">
        <v>11</v>
      </c>
      <c r="D6" s="88">
        <v>180</v>
      </c>
      <c r="E6" s="11">
        <v>180</v>
      </c>
      <c r="F6" s="88">
        <f t="shared" si="0"/>
        <v>0</v>
      </c>
    </row>
    <row r="7" spans="2:7" x14ac:dyDescent="0.2">
      <c r="B7" s="3" t="s">
        <v>42</v>
      </c>
      <c r="C7" s="3" t="s">
        <v>11</v>
      </c>
      <c r="D7" s="88">
        <v>55</v>
      </c>
      <c r="E7" s="11">
        <v>55</v>
      </c>
      <c r="F7" s="88">
        <f t="shared" si="0"/>
        <v>0</v>
      </c>
    </row>
    <row r="8" spans="2:7" x14ac:dyDescent="0.2">
      <c r="B8" s="3" t="s">
        <v>44</v>
      </c>
      <c r="C8" s="3" t="s">
        <v>11</v>
      </c>
      <c r="D8" s="88">
        <v>25</v>
      </c>
      <c r="E8" s="11">
        <v>25</v>
      </c>
      <c r="F8" s="88">
        <f t="shared" si="0"/>
        <v>0</v>
      </c>
    </row>
    <row r="9" spans="2:7" x14ac:dyDescent="0.2">
      <c r="B9" s="3" t="s">
        <v>45</v>
      </c>
      <c r="C9" s="3" t="s">
        <v>11</v>
      </c>
      <c r="D9" s="88">
        <v>149</v>
      </c>
      <c r="E9" s="11">
        <v>149</v>
      </c>
      <c r="F9" s="88">
        <f t="shared" si="0"/>
        <v>0</v>
      </c>
    </row>
    <row r="10" spans="2:7" x14ac:dyDescent="0.2">
      <c r="B10" s="3" t="s">
        <v>118</v>
      </c>
      <c r="C10" s="3" t="s">
        <v>120</v>
      </c>
      <c r="D10" s="88">
        <v>120</v>
      </c>
      <c r="E10" s="11">
        <v>120</v>
      </c>
      <c r="F10" s="88">
        <f t="shared" si="0"/>
        <v>0</v>
      </c>
    </row>
    <row r="11" spans="2:7" x14ac:dyDescent="0.2">
      <c r="B11" s="3" t="s">
        <v>49</v>
      </c>
      <c r="C11" s="3" t="s">
        <v>11</v>
      </c>
      <c r="D11" s="88">
        <v>80</v>
      </c>
      <c r="E11" s="84">
        <v>150</v>
      </c>
      <c r="F11" s="88">
        <f t="shared" si="0"/>
        <v>70</v>
      </c>
      <c r="G11" s="88">
        <f>F11</f>
        <v>70</v>
      </c>
    </row>
    <row r="12" spans="2:7" x14ac:dyDescent="0.2">
      <c r="B12" s="3" t="s">
        <v>8</v>
      </c>
      <c r="C12" s="3" t="s">
        <v>4</v>
      </c>
      <c r="D12" s="88">
        <v>992000</v>
      </c>
      <c r="E12" s="11">
        <v>992000</v>
      </c>
      <c r="F12" s="88">
        <f t="shared" si="0"/>
        <v>0</v>
      </c>
    </row>
    <row r="13" spans="2:7" x14ac:dyDescent="0.2">
      <c r="B13" s="1" t="s">
        <v>6</v>
      </c>
      <c r="C13" s="1" t="s">
        <v>9</v>
      </c>
      <c r="D13" s="88">
        <v>72800</v>
      </c>
      <c r="E13" s="12">
        <v>72800</v>
      </c>
      <c r="F13" s="88">
        <f t="shared" si="0"/>
        <v>0</v>
      </c>
    </row>
    <row r="14" spans="2:7" x14ac:dyDescent="0.2">
      <c r="B14" s="5" t="s">
        <v>141</v>
      </c>
      <c r="C14" s="3" t="s">
        <v>11</v>
      </c>
      <c r="D14" s="88">
        <v>55</v>
      </c>
      <c r="E14" s="11">
        <v>55</v>
      </c>
      <c r="F14" s="88">
        <f t="shared" si="0"/>
        <v>0</v>
      </c>
    </row>
    <row r="15" spans="2:7" x14ac:dyDescent="0.2">
      <c r="B15" s="3" t="s">
        <v>92</v>
      </c>
      <c r="C15" s="3" t="s">
        <v>10</v>
      </c>
      <c r="D15" s="88">
        <v>128500</v>
      </c>
      <c r="E15" s="11">
        <v>128500</v>
      </c>
      <c r="F15" s="88">
        <f t="shared" si="0"/>
        <v>0</v>
      </c>
    </row>
    <row r="16" spans="2:7" x14ac:dyDescent="0.2">
      <c r="B16" s="5" t="s">
        <v>58</v>
      </c>
      <c r="C16" s="5" t="s">
        <v>11</v>
      </c>
      <c r="D16" s="88">
        <v>74</v>
      </c>
      <c r="E16" s="12">
        <v>74</v>
      </c>
      <c r="F16" s="88">
        <f t="shared" si="0"/>
        <v>0</v>
      </c>
    </row>
    <row r="17" spans="2:7" x14ac:dyDescent="0.2">
      <c r="B17" s="5" t="s">
        <v>59</v>
      </c>
      <c r="C17" s="5" t="s">
        <v>11</v>
      </c>
      <c r="D17" s="88">
        <v>58</v>
      </c>
      <c r="E17" s="85">
        <v>125</v>
      </c>
      <c r="F17" s="88">
        <f t="shared" si="0"/>
        <v>67</v>
      </c>
      <c r="G17" s="88">
        <f>F17</f>
        <v>67</v>
      </c>
    </row>
    <row r="18" spans="2:7" x14ac:dyDescent="0.2">
      <c r="B18" s="5" t="s">
        <v>60</v>
      </c>
      <c r="C18" s="5" t="s">
        <v>11</v>
      </c>
      <c r="D18" s="88">
        <v>78</v>
      </c>
      <c r="E18" s="12">
        <v>78</v>
      </c>
      <c r="F18" s="88">
        <f t="shared" si="0"/>
        <v>0</v>
      </c>
    </row>
    <row r="19" spans="2:7" x14ac:dyDescent="0.2">
      <c r="B19" s="5" t="s">
        <v>61</v>
      </c>
      <c r="C19" s="5" t="s">
        <v>11</v>
      </c>
      <c r="D19" s="88">
        <v>187</v>
      </c>
      <c r="E19" s="12">
        <v>187</v>
      </c>
      <c r="F19" s="88">
        <f t="shared" si="0"/>
        <v>0</v>
      </c>
    </row>
    <row r="20" spans="2:7" x14ac:dyDescent="0.2">
      <c r="B20" s="5" t="s">
        <v>62</v>
      </c>
      <c r="C20" s="5" t="s">
        <v>11</v>
      </c>
      <c r="D20" s="88">
        <v>307</v>
      </c>
      <c r="E20" s="12">
        <v>307</v>
      </c>
      <c r="F20" s="88">
        <f t="shared" si="0"/>
        <v>0</v>
      </c>
    </row>
    <row r="21" spans="2:7" x14ac:dyDescent="0.2">
      <c r="B21" s="5" t="s">
        <v>63</v>
      </c>
      <c r="C21" s="5" t="s">
        <v>11</v>
      </c>
      <c r="D21" s="88">
        <v>175</v>
      </c>
      <c r="E21" s="12">
        <v>175</v>
      </c>
      <c r="F21" s="88">
        <f t="shared" si="0"/>
        <v>0</v>
      </c>
    </row>
    <row r="22" spans="2:7" x14ac:dyDescent="0.2">
      <c r="B22" s="5" t="s">
        <v>64</v>
      </c>
      <c r="C22" s="5" t="s">
        <v>10</v>
      </c>
      <c r="D22" s="88">
        <v>4000</v>
      </c>
      <c r="E22" s="12">
        <v>4000</v>
      </c>
      <c r="F22" s="88">
        <f t="shared" si="0"/>
        <v>0</v>
      </c>
    </row>
    <row r="23" spans="2:7" x14ac:dyDescent="0.2">
      <c r="B23" s="5" t="s">
        <v>65</v>
      </c>
      <c r="C23" s="5" t="s">
        <v>11</v>
      </c>
      <c r="D23" s="88">
        <v>420</v>
      </c>
      <c r="E23" s="12">
        <v>420</v>
      </c>
      <c r="F23" s="88">
        <f t="shared" si="0"/>
        <v>0</v>
      </c>
    </row>
    <row r="24" spans="2:7" x14ac:dyDescent="0.2">
      <c r="B24" s="5" t="s">
        <v>93</v>
      </c>
      <c r="C24" s="5" t="s">
        <v>10</v>
      </c>
      <c r="D24" s="88">
        <v>93000</v>
      </c>
      <c r="E24" s="12">
        <v>93000</v>
      </c>
      <c r="F24" s="88">
        <f t="shared" si="0"/>
        <v>0</v>
      </c>
    </row>
    <row r="25" spans="2:7" x14ac:dyDescent="0.2">
      <c r="B25" s="5" t="s">
        <v>66</v>
      </c>
      <c r="C25" s="5" t="s">
        <v>11</v>
      </c>
      <c r="D25" s="88">
        <v>27</v>
      </c>
      <c r="E25" s="12">
        <v>27</v>
      </c>
      <c r="F25" s="88">
        <f t="shared" si="0"/>
        <v>0</v>
      </c>
    </row>
    <row r="26" spans="2:7" x14ac:dyDescent="0.2">
      <c r="B26" s="5" t="s">
        <v>67</v>
      </c>
      <c r="C26" s="5" t="s">
        <v>11</v>
      </c>
      <c r="D26" s="88">
        <v>48</v>
      </c>
      <c r="E26" s="12">
        <v>48</v>
      </c>
      <c r="F26" s="88">
        <f t="shared" si="0"/>
        <v>0</v>
      </c>
    </row>
    <row r="27" spans="2:7" x14ac:dyDescent="0.2">
      <c r="B27" s="5" t="s">
        <v>68</v>
      </c>
      <c r="C27" s="5" t="s">
        <v>11</v>
      </c>
      <c r="D27" s="88">
        <v>44</v>
      </c>
      <c r="E27" s="12">
        <v>44</v>
      </c>
      <c r="F27" s="88">
        <f t="shared" si="0"/>
        <v>0</v>
      </c>
    </row>
    <row r="28" spans="2:7" x14ac:dyDescent="0.2">
      <c r="B28" s="5" t="s">
        <v>70</v>
      </c>
      <c r="C28" s="5" t="s">
        <v>11</v>
      </c>
      <c r="D28" s="88">
        <v>202</v>
      </c>
      <c r="E28" s="12">
        <v>202</v>
      </c>
      <c r="F28" s="88">
        <f t="shared" si="0"/>
        <v>0</v>
      </c>
    </row>
    <row r="29" spans="2:7" x14ac:dyDescent="0.2">
      <c r="B29" s="5" t="s">
        <v>71</v>
      </c>
      <c r="C29" s="5" t="s">
        <v>11</v>
      </c>
      <c r="D29" s="88">
        <v>40</v>
      </c>
      <c r="E29" s="12">
        <v>40</v>
      </c>
      <c r="F29" s="88">
        <f t="shared" si="0"/>
        <v>0</v>
      </c>
    </row>
    <row r="30" spans="2:7" x14ac:dyDescent="0.2">
      <c r="B30" s="5" t="s">
        <v>72</v>
      </c>
      <c r="C30" s="5" t="s">
        <v>11</v>
      </c>
      <c r="D30" s="88">
        <v>30</v>
      </c>
      <c r="E30" s="12">
        <v>30</v>
      </c>
      <c r="F30" s="88">
        <f t="shared" si="0"/>
        <v>0</v>
      </c>
    </row>
    <row r="31" spans="2:7" x14ac:dyDescent="0.2">
      <c r="B31" s="5" t="s">
        <v>73</v>
      </c>
      <c r="C31" s="5" t="s">
        <v>11</v>
      </c>
      <c r="D31" s="88">
        <v>38</v>
      </c>
      <c r="E31" s="12">
        <v>38</v>
      </c>
      <c r="F31" s="88">
        <f t="shared" si="0"/>
        <v>0</v>
      </c>
    </row>
    <row r="32" spans="2:7" x14ac:dyDescent="0.2">
      <c r="B32" s="69" t="s">
        <v>268</v>
      </c>
      <c r="C32" s="69" t="s">
        <v>120</v>
      </c>
      <c r="D32" s="88">
        <v>0</v>
      </c>
      <c r="E32" s="85">
        <v>97</v>
      </c>
      <c r="F32" s="88">
        <f t="shared" si="0"/>
        <v>97</v>
      </c>
      <c r="G32" s="88">
        <f>F32</f>
        <v>97</v>
      </c>
    </row>
    <row r="33" spans="2:7" x14ac:dyDescent="0.2">
      <c r="B33" s="5" t="s">
        <v>36</v>
      </c>
      <c r="C33" s="5" t="s">
        <v>11</v>
      </c>
      <c r="D33" s="88">
        <v>1389</v>
      </c>
      <c r="E33" s="12">
        <v>1389</v>
      </c>
      <c r="F33" s="88">
        <f t="shared" si="0"/>
        <v>0</v>
      </c>
    </row>
    <row r="34" spans="2:7" x14ac:dyDescent="0.2">
      <c r="B34" s="5" t="s">
        <v>74</v>
      </c>
      <c r="C34" s="5" t="s">
        <v>11</v>
      </c>
      <c r="D34" s="88">
        <v>100</v>
      </c>
      <c r="E34" s="12">
        <v>100</v>
      </c>
      <c r="F34" s="88">
        <f t="shared" si="0"/>
        <v>0</v>
      </c>
    </row>
    <row r="35" spans="2:7" x14ac:dyDescent="0.2">
      <c r="B35" s="13" t="s">
        <v>75</v>
      </c>
      <c r="C35" s="13" t="s">
        <v>10</v>
      </c>
      <c r="D35" s="88">
        <v>11000</v>
      </c>
      <c r="E35" s="15">
        <v>11000</v>
      </c>
      <c r="F35" s="88">
        <f t="shared" si="0"/>
        <v>0</v>
      </c>
    </row>
    <row r="36" spans="2:7" x14ac:dyDescent="0.2">
      <c r="B36" s="3"/>
      <c r="C36" s="3" t="s">
        <v>9</v>
      </c>
      <c r="D36" s="88">
        <v>11000</v>
      </c>
      <c r="E36" s="11">
        <v>11000</v>
      </c>
      <c r="F36" s="88">
        <f t="shared" si="0"/>
        <v>0</v>
      </c>
    </row>
    <row r="37" spans="2:7" x14ac:dyDescent="0.2">
      <c r="B37" s="5" t="s">
        <v>76</v>
      </c>
      <c r="C37" s="5" t="s">
        <v>4</v>
      </c>
      <c r="D37" s="88">
        <v>992000</v>
      </c>
      <c r="E37" s="12">
        <v>992000</v>
      </c>
      <c r="F37" s="88">
        <f t="shared" si="0"/>
        <v>0</v>
      </c>
    </row>
    <row r="38" spans="2:7" x14ac:dyDescent="0.2">
      <c r="B38" s="5" t="s">
        <v>77</v>
      </c>
      <c r="C38" s="5" t="s">
        <v>11</v>
      </c>
      <c r="D38" s="88">
        <v>260</v>
      </c>
      <c r="E38" s="12">
        <v>260</v>
      </c>
      <c r="F38" s="88">
        <f t="shared" si="0"/>
        <v>0</v>
      </c>
    </row>
    <row r="39" spans="2:7" x14ac:dyDescent="0.2">
      <c r="B39" s="5" t="s">
        <v>109</v>
      </c>
      <c r="C39" s="5" t="s">
        <v>13</v>
      </c>
      <c r="D39" s="88">
        <v>48</v>
      </c>
      <c r="E39" s="12">
        <v>48</v>
      </c>
      <c r="F39" s="88">
        <f t="shared" si="0"/>
        <v>0</v>
      </c>
    </row>
    <row r="40" spans="2:7" x14ac:dyDescent="0.2">
      <c r="B40" s="13" t="s">
        <v>78</v>
      </c>
      <c r="C40" s="13" t="s">
        <v>11</v>
      </c>
      <c r="D40" s="88">
        <v>29</v>
      </c>
      <c r="E40" s="15">
        <v>29</v>
      </c>
      <c r="F40" s="88">
        <f t="shared" si="0"/>
        <v>0</v>
      </c>
    </row>
    <row r="41" spans="2:7" x14ac:dyDescent="0.2">
      <c r="B41" s="3"/>
      <c r="C41" s="3" t="s">
        <v>10</v>
      </c>
      <c r="D41" s="88">
        <v>41000</v>
      </c>
      <c r="E41" s="11">
        <v>41000</v>
      </c>
      <c r="F41" s="88">
        <f t="shared" si="0"/>
        <v>0</v>
      </c>
    </row>
    <row r="42" spans="2:7" x14ac:dyDescent="0.2">
      <c r="B42" s="5" t="s">
        <v>79</v>
      </c>
      <c r="C42" s="5" t="s">
        <v>11</v>
      </c>
      <c r="D42" s="88">
        <v>20</v>
      </c>
      <c r="E42" s="12">
        <v>20</v>
      </c>
      <c r="F42" s="88">
        <f t="shared" si="0"/>
        <v>0</v>
      </c>
    </row>
    <row r="43" spans="2:7" x14ac:dyDescent="0.2">
      <c r="B43" s="5" t="s">
        <v>83</v>
      </c>
      <c r="C43" s="5" t="s">
        <v>13</v>
      </c>
      <c r="D43" s="88">
        <v>46</v>
      </c>
      <c r="E43" s="12">
        <v>46</v>
      </c>
      <c r="F43" s="88">
        <f t="shared" si="0"/>
        <v>0</v>
      </c>
    </row>
    <row r="44" spans="2:7" x14ac:dyDescent="0.2">
      <c r="B44" s="75" t="s">
        <v>270</v>
      </c>
      <c r="C44" s="75" t="s">
        <v>11</v>
      </c>
      <c r="D44" s="88"/>
      <c r="E44" s="85">
        <v>219</v>
      </c>
      <c r="F44" s="88">
        <f t="shared" si="0"/>
        <v>219</v>
      </c>
      <c r="G44" s="88">
        <f>F44</f>
        <v>219</v>
      </c>
    </row>
    <row r="45" spans="2:7" x14ac:dyDescent="0.2">
      <c r="B45" s="5" t="s">
        <v>86</v>
      </c>
      <c r="C45" s="5" t="s">
        <v>11</v>
      </c>
      <c r="D45" s="88">
        <v>161</v>
      </c>
      <c r="E45" s="53">
        <v>161</v>
      </c>
      <c r="F45" s="88">
        <f t="shared" si="0"/>
        <v>0</v>
      </c>
    </row>
    <row r="46" spans="2:7" x14ac:dyDescent="0.2">
      <c r="B46" s="1" t="s">
        <v>16</v>
      </c>
      <c r="C46" s="1" t="s">
        <v>17</v>
      </c>
      <c r="D46" s="88">
        <v>12</v>
      </c>
      <c r="E46" s="86">
        <v>5</v>
      </c>
      <c r="F46" s="88">
        <f t="shared" si="0"/>
        <v>-7</v>
      </c>
      <c r="G46" s="88">
        <f>F46</f>
        <v>-7</v>
      </c>
    </row>
    <row r="47" spans="2:7" x14ac:dyDescent="0.2">
      <c r="B47" s="1"/>
      <c r="C47" s="1" t="s">
        <v>18</v>
      </c>
      <c r="D47" s="88">
        <v>90</v>
      </c>
      <c r="E47" s="20">
        <v>90</v>
      </c>
      <c r="F47" s="88">
        <f t="shared" si="0"/>
        <v>0</v>
      </c>
    </row>
    <row r="48" spans="2:7" x14ac:dyDescent="0.2">
      <c r="B48" s="1"/>
      <c r="C48" s="1" t="s">
        <v>19</v>
      </c>
      <c r="D48" s="88">
        <v>60</v>
      </c>
      <c r="E48" s="20">
        <v>60</v>
      </c>
      <c r="F48" s="88">
        <f t="shared" si="0"/>
        <v>0</v>
      </c>
    </row>
    <row r="49" spans="2:7" x14ac:dyDescent="0.2">
      <c r="B49" s="1"/>
      <c r="C49" s="1" t="s">
        <v>25</v>
      </c>
      <c r="D49" s="88">
        <v>935</v>
      </c>
      <c r="E49" s="20">
        <v>935</v>
      </c>
      <c r="F49" s="88">
        <f t="shared" si="0"/>
        <v>0</v>
      </c>
    </row>
    <row r="50" spans="2:7" x14ac:dyDescent="0.2">
      <c r="B50" s="1"/>
      <c r="C50" s="1" t="s">
        <v>20</v>
      </c>
      <c r="D50" s="88">
        <v>2284722</v>
      </c>
      <c r="E50" s="86">
        <v>1944722</v>
      </c>
      <c r="F50" s="88">
        <f t="shared" si="0"/>
        <v>-340000</v>
      </c>
    </row>
    <row r="51" spans="2:7" x14ac:dyDescent="0.2">
      <c r="B51" s="1"/>
      <c r="C51" s="1" t="s">
        <v>21</v>
      </c>
      <c r="D51" s="88">
        <v>574000</v>
      </c>
      <c r="E51" s="86">
        <v>534000</v>
      </c>
      <c r="F51" s="88">
        <f t="shared" si="0"/>
        <v>-40000</v>
      </c>
    </row>
    <row r="52" spans="2:7" x14ac:dyDescent="0.2">
      <c r="B52" s="1"/>
      <c r="C52" s="1" t="s">
        <v>22</v>
      </c>
      <c r="D52" s="88">
        <v>227000</v>
      </c>
      <c r="E52" s="20">
        <v>227000</v>
      </c>
      <c r="F52" s="88">
        <f t="shared" si="0"/>
        <v>0</v>
      </c>
    </row>
    <row r="53" spans="2:7" x14ac:dyDescent="0.2">
      <c r="B53" s="1"/>
      <c r="C53" s="1" t="s">
        <v>23</v>
      </c>
      <c r="D53" s="88">
        <v>19800</v>
      </c>
      <c r="E53" s="20">
        <v>19800</v>
      </c>
      <c r="F53" s="88">
        <f t="shared" si="0"/>
        <v>0</v>
      </c>
    </row>
    <row r="54" spans="2:7" x14ac:dyDescent="0.2">
      <c r="B54" s="3"/>
      <c r="C54" s="3" t="s">
        <v>24</v>
      </c>
      <c r="D54" s="88">
        <v>13100</v>
      </c>
      <c r="E54" s="24">
        <v>13100</v>
      </c>
      <c r="F54" s="88">
        <f t="shared" si="0"/>
        <v>0</v>
      </c>
    </row>
    <row r="55" spans="2:7" x14ac:dyDescent="0.2">
      <c r="B55" s="1" t="s">
        <v>26</v>
      </c>
      <c r="C55" s="1" t="s">
        <v>10</v>
      </c>
      <c r="D55" s="88">
        <v>187200</v>
      </c>
      <c r="E55" s="20">
        <v>187200</v>
      </c>
      <c r="F55" s="88">
        <f t="shared" si="0"/>
        <v>0</v>
      </c>
    </row>
    <row r="56" spans="2:7" x14ac:dyDescent="0.2">
      <c r="B56" s="1" t="s">
        <v>87</v>
      </c>
      <c r="C56" s="1" t="s">
        <v>9</v>
      </c>
      <c r="D56" s="88">
        <v>42500</v>
      </c>
      <c r="E56" s="20">
        <v>42500</v>
      </c>
      <c r="F56" s="88">
        <f t="shared" si="0"/>
        <v>0</v>
      </c>
    </row>
    <row r="57" spans="2:7" x14ac:dyDescent="0.2">
      <c r="B57" s="3"/>
      <c r="C57" s="3" t="s">
        <v>27</v>
      </c>
      <c r="D57" s="88">
        <v>50500</v>
      </c>
      <c r="E57" s="24">
        <v>50500</v>
      </c>
      <c r="F57" s="88">
        <f t="shared" si="0"/>
        <v>0</v>
      </c>
    </row>
    <row r="58" spans="2:7" x14ac:dyDescent="0.2">
      <c r="B58" s="5" t="s">
        <v>88</v>
      </c>
      <c r="C58" s="5" t="s">
        <v>11</v>
      </c>
      <c r="D58" s="88">
        <v>54</v>
      </c>
      <c r="E58" s="53">
        <v>54</v>
      </c>
      <c r="F58" s="88">
        <f t="shared" si="0"/>
        <v>0</v>
      </c>
    </row>
    <row r="59" spans="2:7" x14ac:dyDescent="0.2">
      <c r="B59" s="5" t="s">
        <v>91</v>
      </c>
      <c r="C59" s="5" t="s">
        <v>11</v>
      </c>
      <c r="D59" s="88">
        <v>120</v>
      </c>
      <c r="E59" s="53">
        <v>120</v>
      </c>
      <c r="F59" s="88">
        <f t="shared" si="0"/>
        <v>0</v>
      </c>
    </row>
    <row r="60" spans="2:7" x14ac:dyDescent="0.2">
      <c r="B60" s="5" t="s">
        <v>89</v>
      </c>
      <c r="C60" s="5" t="s">
        <v>13</v>
      </c>
      <c r="D60" s="88">
        <v>232</v>
      </c>
      <c r="E60" s="53">
        <v>232</v>
      </c>
      <c r="F60" s="88">
        <f t="shared" si="0"/>
        <v>0</v>
      </c>
    </row>
    <row r="61" spans="2:7" x14ac:dyDescent="0.2">
      <c r="B61" s="5" t="s">
        <v>98</v>
      </c>
      <c r="C61" s="5" t="s">
        <v>11</v>
      </c>
      <c r="D61" s="88">
        <v>309</v>
      </c>
      <c r="E61" s="53">
        <v>309</v>
      </c>
      <c r="F61" s="88">
        <f t="shared" si="0"/>
        <v>0</v>
      </c>
    </row>
    <row r="62" spans="2:7" x14ac:dyDescent="0.2">
      <c r="B62" s="5" t="s">
        <v>114</v>
      </c>
      <c r="C62" s="5" t="s">
        <v>13</v>
      </c>
      <c r="D62" s="88">
        <v>30</v>
      </c>
      <c r="E62" s="53">
        <v>30</v>
      </c>
      <c r="F62" s="88">
        <f t="shared" si="0"/>
        <v>0</v>
      </c>
    </row>
    <row r="63" spans="2:7" x14ac:dyDescent="0.2">
      <c r="B63" s="5" t="s">
        <v>116</v>
      </c>
      <c r="C63" s="5" t="s">
        <v>13</v>
      </c>
      <c r="D63" s="88">
        <v>280</v>
      </c>
      <c r="E63" s="87">
        <v>200</v>
      </c>
      <c r="F63" s="88">
        <f t="shared" si="0"/>
        <v>-80</v>
      </c>
      <c r="G63" s="88">
        <f>F63</f>
        <v>-80</v>
      </c>
    </row>
    <row r="64" spans="2:7" x14ac:dyDescent="0.2">
      <c r="B64" s="5" t="s">
        <v>95</v>
      </c>
      <c r="C64" s="5" t="s">
        <v>11</v>
      </c>
      <c r="D64" s="88">
        <v>23</v>
      </c>
      <c r="E64" s="53">
        <v>23</v>
      </c>
      <c r="F64" s="88">
        <f t="shared" si="0"/>
        <v>0</v>
      </c>
    </row>
    <row r="65" spans="2:7" x14ac:dyDescent="0.2">
      <c r="B65" s="5" t="s">
        <v>96</v>
      </c>
      <c r="C65" s="5" t="s">
        <v>11</v>
      </c>
      <c r="D65" s="88">
        <v>79</v>
      </c>
      <c r="E65" s="53">
        <v>79</v>
      </c>
      <c r="F65" s="88">
        <f t="shared" si="0"/>
        <v>0</v>
      </c>
    </row>
    <row r="66" spans="2:7" x14ac:dyDescent="0.2">
      <c r="B66" s="5" t="s">
        <v>99</v>
      </c>
      <c r="C66" s="5" t="s">
        <v>11</v>
      </c>
      <c r="D66" s="88">
        <v>440</v>
      </c>
      <c r="E66" s="53">
        <v>440</v>
      </c>
      <c r="F66" s="88">
        <f t="shared" si="0"/>
        <v>0</v>
      </c>
    </row>
    <row r="67" spans="2:7" x14ac:dyDescent="0.2">
      <c r="B67" s="5" t="s">
        <v>106</v>
      </c>
      <c r="C67" s="5" t="s">
        <v>13</v>
      </c>
      <c r="D67" s="88">
        <v>67</v>
      </c>
      <c r="E67" s="85">
        <v>134</v>
      </c>
      <c r="F67" s="88">
        <f t="shared" si="0"/>
        <v>67</v>
      </c>
      <c r="G67" s="88">
        <f>F67</f>
        <v>67</v>
      </c>
    </row>
    <row r="68" spans="2:7" x14ac:dyDescent="0.2">
      <c r="B68" s="5" t="s">
        <v>121</v>
      </c>
      <c r="C68" s="5" t="s">
        <v>11</v>
      </c>
      <c r="D68" s="88">
        <v>38</v>
      </c>
      <c r="E68" s="53">
        <v>38</v>
      </c>
      <c r="F68" s="88">
        <f t="shared" si="0"/>
        <v>0</v>
      </c>
    </row>
    <row r="69" spans="2:7" x14ac:dyDescent="0.2">
      <c r="B69" s="5" t="s">
        <v>123</v>
      </c>
      <c r="C69" s="5" t="s">
        <v>13</v>
      </c>
      <c r="D69" s="88">
        <v>100</v>
      </c>
      <c r="E69" s="53">
        <v>100</v>
      </c>
      <c r="F69" s="88">
        <f t="shared" ref="F69:F96" si="1">E69-D69</f>
        <v>0</v>
      </c>
    </row>
    <row r="70" spans="2:7" x14ac:dyDescent="0.2">
      <c r="B70" s="1" t="s">
        <v>31</v>
      </c>
      <c r="C70" s="1" t="s">
        <v>11</v>
      </c>
      <c r="D70" s="88">
        <v>475</v>
      </c>
      <c r="E70" s="20">
        <v>475</v>
      </c>
      <c r="F70" s="88">
        <f t="shared" si="1"/>
        <v>0</v>
      </c>
    </row>
    <row r="71" spans="2:7" x14ac:dyDescent="0.2">
      <c r="B71" s="3"/>
      <c r="C71" s="3" t="s">
        <v>32</v>
      </c>
      <c r="D71" s="88">
        <v>50</v>
      </c>
      <c r="E71" s="24">
        <v>50</v>
      </c>
      <c r="F71" s="88">
        <f t="shared" si="1"/>
        <v>0</v>
      </c>
    </row>
    <row r="72" spans="2:7" x14ac:dyDescent="0.2">
      <c r="B72" s="5" t="s">
        <v>128</v>
      </c>
      <c r="C72" s="5" t="s">
        <v>11</v>
      </c>
      <c r="D72" s="88">
        <v>182</v>
      </c>
      <c r="E72" s="53">
        <v>182</v>
      </c>
      <c r="F72" s="88">
        <f t="shared" si="1"/>
        <v>0</v>
      </c>
    </row>
    <row r="73" spans="2:7" x14ac:dyDescent="0.2">
      <c r="B73" s="5" t="s">
        <v>130</v>
      </c>
      <c r="C73" s="5" t="s">
        <v>11</v>
      </c>
      <c r="D73" s="88">
        <v>78</v>
      </c>
      <c r="E73" s="53">
        <v>78</v>
      </c>
      <c r="F73" s="88">
        <f t="shared" si="1"/>
        <v>0</v>
      </c>
    </row>
    <row r="74" spans="2:7" x14ac:dyDescent="0.2">
      <c r="B74" s="75" t="s">
        <v>272</v>
      </c>
      <c r="C74" s="75" t="s">
        <v>11</v>
      </c>
      <c r="D74" s="88"/>
      <c r="E74" s="85">
        <v>37</v>
      </c>
      <c r="F74" s="88">
        <f t="shared" si="1"/>
        <v>37</v>
      </c>
      <c r="G74" s="88">
        <f>F74</f>
        <v>37</v>
      </c>
    </row>
    <row r="75" spans="2:7" x14ac:dyDescent="0.2">
      <c r="B75" s="75" t="s">
        <v>274</v>
      </c>
      <c r="C75" s="75" t="s">
        <v>13</v>
      </c>
      <c r="D75" s="88"/>
      <c r="E75" s="85">
        <v>10</v>
      </c>
      <c r="F75" s="88">
        <f t="shared" si="1"/>
        <v>10</v>
      </c>
      <c r="G75" s="88">
        <f>F75</f>
        <v>10</v>
      </c>
    </row>
    <row r="76" spans="2:7" x14ac:dyDescent="0.2">
      <c r="B76" s="1" t="s">
        <v>34</v>
      </c>
      <c r="C76" s="1" t="s">
        <v>4</v>
      </c>
      <c r="D76" s="88">
        <v>4201000</v>
      </c>
      <c r="E76" s="20">
        <v>4201000</v>
      </c>
      <c r="F76" s="88">
        <f t="shared" si="1"/>
        <v>0</v>
      </c>
    </row>
    <row r="77" spans="2:7" x14ac:dyDescent="0.2">
      <c r="B77" s="3"/>
      <c r="C77" s="3" t="s">
        <v>9</v>
      </c>
      <c r="D77" s="88">
        <v>2097500</v>
      </c>
      <c r="E77" s="24">
        <v>2097500</v>
      </c>
      <c r="F77" s="88">
        <f t="shared" si="1"/>
        <v>0</v>
      </c>
    </row>
    <row r="78" spans="2:7" x14ac:dyDescent="0.2">
      <c r="B78" s="5" t="s">
        <v>134</v>
      </c>
      <c r="C78" s="5" t="s">
        <v>11</v>
      </c>
      <c r="D78" s="88">
        <v>155</v>
      </c>
      <c r="E78" s="53">
        <v>155</v>
      </c>
      <c r="F78" s="88">
        <f t="shared" si="1"/>
        <v>0</v>
      </c>
    </row>
    <row r="79" spans="2:7" x14ac:dyDescent="0.2">
      <c r="B79" s="5" t="s">
        <v>136</v>
      </c>
      <c r="C79" s="5" t="s">
        <v>11</v>
      </c>
      <c r="D79" s="88">
        <v>215</v>
      </c>
      <c r="E79" s="53">
        <v>215</v>
      </c>
      <c r="F79" s="88">
        <f t="shared" si="1"/>
        <v>0</v>
      </c>
    </row>
    <row r="80" spans="2:7" x14ac:dyDescent="0.2">
      <c r="B80" s="5" t="s">
        <v>137</v>
      </c>
      <c r="C80" s="5" t="s">
        <v>11</v>
      </c>
      <c r="D80" s="88">
        <v>36</v>
      </c>
      <c r="E80" s="53">
        <v>36</v>
      </c>
      <c r="F80" s="88">
        <f t="shared" si="1"/>
        <v>0</v>
      </c>
    </row>
    <row r="81" spans="2:6" x14ac:dyDescent="0.2">
      <c r="B81" s="5" t="s">
        <v>139</v>
      </c>
      <c r="C81" s="5" t="s">
        <v>11</v>
      </c>
      <c r="D81" s="88">
        <v>86</v>
      </c>
      <c r="E81" s="53">
        <v>86</v>
      </c>
      <c r="F81" s="88">
        <f t="shared" si="1"/>
        <v>0</v>
      </c>
    </row>
    <row r="82" spans="2:6" x14ac:dyDescent="0.2">
      <c r="B82" s="5" t="s">
        <v>147</v>
      </c>
      <c r="C82" s="5" t="s">
        <v>10</v>
      </c>
      <c r="D82" s="88">
        <v>72500</v>
      </c>
      <c r="E82" s="53">
        <v>72500</v>
      </c>
      <c r="F82" s="88">
        <f t="shared" si="1"/>
        <v>0</v>
      </c>
    </row>
    <row r="83" spans="2:6" x14ac:dyDescent="0.2">
      <c r="B83" s="1" t="s">
        <v>149</v>
      </c>
      <c r="C83" s="1" t="s">
        <v>10</v>
      </c>
      <c r="D83" s="88">
        <v>6500</v>
      </c>
      <c r="E83" s="20">
        <v>6500</v>
      </c>
      <c r="F83" s="88">
        <f t="shared" si="1"/>
        <v>0</v>
      </c>
    </row>
    <row r="84" spans="2:6" x14ac:dyDescent="0.2">
      <c r="B84" s="3"/>
      <c r="C84" s="3" t="s">
        <v>9</v>
      </c>
      <c r="D84" s="88">
        <v>6500</v>
      </c>
      <c r="E84" s="24">
        <v>6500</v>
      </c>
      <c r="F84" s="88">
        <f t="shared" si="1"/>
        <v>0</v>
      </c>
    </row>
    <row r="85" spans="2:6" x14ac:dyDescent="0.2">
      <c r="B85" s="1" t="s">
        <v>151</v>
      </c>
      <c r="C85" s="1" t="s">
        <v>27</v>
      </c>
      <c r="D85" s="88">
        <v>70000</v>
      </c>
      <c r="E85" s="20">
        <v>70000</v>
      </c>
      <c r="F85" s="88">
        <f t="shared" si="1"/>
        <v>0</v>
      </c>
    </row>
    <row r="86" spans="2:6" x14ac:dyDescent="0.2">
      <c r="B86" s="3"/>
      <c r="C86" s="3" t="s">
        <v>56</v>
      </c>
      <c r="D86" s="88">
        <v>8000</v>
      </c>
      <c r="E86" s="24">
        <v>8000</v>
      </c>
      <c r="F86" s="88">
        <f t="shared" si="1"/>
        <v>0</v>
      </c>
    </row>
    <row r="87" spans="2:6" x14ac:dyDescent="0.2">
      <c r="B87" s="5" t="s">
        <v>152</v>
      </c>
      <c r="C87" s="5" t="s">
        <v>11</v>
      </c>
      <c r="D87" s="88">
        <v>79</v>
      </c>
      <c r="E87" s="53">
        <v>79</v>
      </c>
      <c r="F87" s="88">
        <f t="shared" si="1"/>
        <v>0</v>
      </c>
    </row>
    <row r="88" spans="2:6" x14ac:dyDescent="0.2">
      <c r="B88" s="5" t="s">
        <v>154</v>
      </c>
      <c r="C88" s="5" t="s">
        <v>11</v>
      </c>
      <c r="D88" s="88">
        <v>86</v>
      </c>
      <c r="E88" s="53">
        <v>86</v>
      </c>
      <c r="F88" s="88">
        <f t="shared" si="1"/>
        <v>0</v>
      </c>
    </row>
    <row r="89" spans="2:6" x14ac:dyDescent="0.2">
      <c r="B89" s="5" t="s">
        <v>156</v>
      </c>
      <c r="C89" s="5" t="s">
        <v>158</v>
      </c>
      <c r="D89" s="88">
        <v>145000</v>
      </c>
      <c r="E89" s="53">
        <v>145000</v>
      </c>
      <c r="F89" s="88">
        <f t="shared" si="1"/>
        <v>0</v>
      </c>
    </row>
    <row r="90" spans="2:6" x14ac:dyDescent="0.2">
      <c r="B90" s="5" t="s">
        <v>143</v>
      </c>
      <c r="C90" s="5" t="s">
        <v>11</v>
      </c>
      <c r="D90" s="88">
        <v>124</v>
      </c>
      <c r="E90" s="53">
        <v>124</v>
      </c>
      <c r="F90" s="88">
        <f t="shared" si="1"/>
        <v>0</v>
      </c>
    </row>
    <row r="91" spans="2:6" x14ac:dyDescent="0.2">
      <c r="B91" s="5" t="s">
        <v>159</v>
      </c>
      <c r="C91" s="5" t="s">
        <v>11</v>
      </c>
      <c r="D91" s="88">
        <v>112</v>
      </c>
      <c r="E91" s="53">
        <v>112</v>
      </c>
      <c r="F91" s="88">
        <f t="shared" si="1"/>
        <v>0</v>
      </c>
    </row>
    <row r="92" spans="2:6" x14ac:dyDescent="0.2">
      <c r="B92" s="5" t="s">
        <v>145</v>
      </c>
      <c r="C92" s="5" t="s">
        <v>11</v>
      </c>
      <c r="D92" s="88">
        <v>210</v>
      </c>
      <c r="E92" s="53">
        <v>210</v>
      </c>
      <c r="F92" s="88">
        <f t="shared" si="1"/>
        <v>0</v>
      </c>
    </row>
    <row r="93" spans="2:6" x14ac:dyDescent="0.2">
      <c r="B93" s="3" t="s">
        <v>161</v>
      </c>
      <c r="C93" s="3" t="s">
        <v>11</v>
      </c>
      <c r="D93" s="88">
        <v>80</v>
      </c>
      <c r="E93" s="24">
        <v>80</v>
      </c>
      <c r="F93" s="88">
        <f t="shared" si="1"/>
        <v>0</v>
      </c>
    </row>
    <row r="94" spans="2:6" x14ac:dyDescent="0.2">
      <c r="B94" s="3" t="s">
        <v>163</v>
      </c>
      <c r="C94" s="3" t="s">
        <v>11</v>
      </c>
      <c r="D94" s="88">
        <v>132</v>
      </c>
      <c r="E94" s="24">
        <v>132</v>
      </c>
      <c r="F94" s="88">
        <f t="shared" si="1"/>
        <v>0</v>
      </c>
    </row>
    <row r="95" spans="2:6" x14ac:dyDescent="0.2">
      <c r="B95" s="3" t="s">
        <v>165</v>
      </c>
      <c r="C95" s="3" t="s">
        <v>11</v>
      </c>
      <c r="D95" s="88">
        <v>150</v>
      </c>
      <c r="E95" s="24">
        <v>150</v>
      </c>
      <c r="F95" s="88">
        <f t="shared" si="1"/>
        <v>0</v>
      </c>
    </row>
    <row r="96" spans="2:6" x14ac:dyDescent="0.2">
      <c r="B96" s="3" t="s">
        <v>167</v>
      </c>
      <c r="C96" s="3" t="s">
        <v>11</v>
      </c>
      <c r="D96" s="88">
        <v>18</v>
      </c>
      <c r="E96" s="24">
        <v>18</v>
      </c>
      <c r="F96" s="88">
        <f t="shared" si="1"/>
        <v>0</v>
      </c>
    </row>
  </sheetData>
  <conditionalFormatting sqref="F4:F96">
    <cfRule type="cellIs" dxfId="4" priority="1" operator="lessThan">
      <formula>0</formula>
    </cfRule>
    <cfRule type="cellIs" dxfId="3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2"/>
  <sheetViews>
    <sheetView showGridLines="0" zoomScaleNormal="100" zoomScaleSheetLayoutView="100" zoomScalePageLayoutView="50" workbookViewId="0">
      <pane ySplit="5" topLeftCell="A105" activePane="bottomLeft" state="frozen"/>
      <selection pane="bottomLeft" activeCell="E115" sqref="E115"/>
    </sheetView>
  </sheetViews>
  <sheetFormatPr defaultRowHeight="12.75" x14ac:dyDescent="0.2"/>
  <cols>
    <col min="1" max="2" width="29.42578125" style="1" customWidth="1"/>
    <col min="3" max="3" width="20.7109375" style="1" customWidth="1"/>
    <col min="4" max="4" width="7.42578125" style="1" customWidth="1"/>
    <col min="5" max="12" width="7.7109375" style="1" customWidth="1"/>
    <col min="13" max="13" width="24.42578125" style="1" bestFit="1" customWidth="1"/>
    <col min="14" max="14" width="9.140625" style="1" bestFit="1" customWidth="1"/>
    <col min="15" max="15" width="18.85546875" style="1" bestFit="1" customWidth="1"/>
    <col min="16" max="16384" width="9.140625" style="1"/>
  </cols>
  <sheetData>
    <row r="1" spans="1:15" ht="15" x14ac:dyDescent="0.25">
      <c r="A1" s="44" t="s">
        <v>234</v>
      </c>
    </row>
    <row r="2" spans="1:15" ht="15" x14ac:dyDescent="0.25">
      <c r="A2" s="44"/>
    </row>
    <row r="3" spans="1:15" x14ac:dyDescent="0.2">
      <c r="D3" s="29" t="s">
        <v>228</v>
      </c>
      <c r="E3" s="29"/>
      <c r="F3" s="29"/>
      <c r="G3" s="29"/>
      <c r="H3" s="29"/>
      <c r="I3" s="29"/>
      <c r="J3" s="29"/>
      <c r="K3" s="29"/>
      <c r="L3" s="29"/>
      <c r="M3" s="29"/>
    </row>
    <row r="4" spans="1:15" ht="13.5" thickBot="1" x14ac:dyDescent="0.25"/>
    <row r="5" spans="1:15" ht="27" customHeight="1" thickBot="1" x14ac:dyDescent="0.25">
      <c r="A5" s="7" t="s">
        <v>0</v>
      </c>
      <c r="B5" s="7" t="s">
        <v>7</v>
      </c>
      <c r="C5" s="7" t="s">
        <v>1</v>
      </c>
      <c r="D5" s="7" t="s">
        <v>2</v>
      </c>
      <c r="E5" s="7">
        <v>2010</v>
      </c>
      <c r="F5" s="7">
        <v>2015</v>
      </c>
      <c r="G5" s="30">
        <v>2020</v>
      </c>
      <c r="H5" s="30">
        <v>2025</v>
      </c>
      <c r="I5" s="30">
        <v>2030</v>
      </c>
      <c r="J5" s="30">
        <v>2035</v>
      </c>
      <c r="K5" s="30">
        <v>2040</v>
      </c>
      <c r="L5" s="30">
        <v>2045</v>
      </c>
      <c r="M5" s="31" t="s">
        <v>235</v>
      </c>
      <c r="N5" s="9" t="s">
        <v>3</v>
      </c>
      <c r="O5" s="16" t="s">
        <v>236</v>
      </c>
    </row>
    <row r="6" spans="1:15" ht="20.100000000000001" customHeight="1" x14ac:dyDescent="0.2">
      <c r="A6" s="83" t="s">
        <v>232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s="18" customFormat="1" ht="12.75" customHeight="1" x14ac:dyDescent="0.2">
      <c r="A7" s="22" t="s">
        <v>53</v>
      </c>
      <c r="B7" s="22" t="s">
        <v>40</v>
      </c>
      <c r="C7" s="22" t="s">
        <v>10</v>
      </c>
      <c r="D7" s="22" t="s">
        <v>5</v>
      </c>
      <c r="E7" s="23">
        <v>0</v>
      </c>
      <c r="F7" s="23">
        <v>0</v>
      </c>
      <c r="G7" s="23">
        <v>10000</v>
      </c>
      <c r="H7" s="23">
        <v>0</v>
      </c>
      <c r="I7" s="23">
        <v>0</v>
      </c>
      <c r="J7" s="23">
        <v>0</v>
      </c>
      <c r="K7" s="23">
        <v>58500</v>
      </c>
      <c r="L7" s="23"/>
      <c r="M7" s="23">
        <v>58500</v>
      </c>
      <c r="N7" s="24">
        <f t="shared" ref="N7:N21" si="0">SUM(E7:M7)</f>
        <v>127000</v>
      </c>
      <c r="O7" s="25">
        <f>SUM(E7:L7)/N7</f>
        <v>0.53937007874015752</v>
      </c>
    </row>
    <row r="8" spans="1:15" ht="12.75" customHeight="1" x14ac:dyDescent="0.2">
      <c r="A8" s="3" t="s">
        <v>54</v>
      </c>
      <c r="B8" s="3" t="s">
        <v>40</v>
      </c>
      <c r="C8" s="3" t="s">
        <v>13</v>
      </c>
      <c r="D8" s="3" t="s">
        <v>12</v>
      </c>
      <c r="E8" s="4">
        <v>0</v>
      </c>
      <c r="F8" s="4">
        <v>70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/>
      <c r="M8" s="4">
        <v>0</v>
      </c>
      <c r="N8" s="11">
        <f t="shared" si="0"/>
        <v>70</v>
      </c>
      <c r="O8" s="25">
        <f t="shared" ref="O8:O21" si="1">SUM(E8:L8)/N8</f>
        <v>1</v>
      </c>
    </row>
    <row r="9" spans="1:15" ht="12.75" customHeight="1" x14ac:dyDescent="0.2">
      <c r="A9" s="3" t="s">
        <v>55</v>
      </c>
      <c r="B9" s="3" t="s">
        <v>40</v>
      </c>
      <c r="C9" s="3" t="s">
        <v>56</v>
      </c>
      <c r="D9" s="3" t="s">
        <v>5</v>
      </c>
      <c r="E9" s="4">
        <v>0</v>
      </c>
      <c r="F9" s="4">
        <v>2500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/>
      <c r="M9" s="4">
        <v>0</v>
      </c>
      <c r="N9" s="11">
        <f t="shared" si="0"/>
        <v>2500</v>
      </c>
      <c r="O9" s="25">
        <f t="shared" si="1"/>
        <v>1</v>
      </c>
    </row>
    <row r="10" spans="1:15" x14ac:dyDescent="0.2">
      <c r="A10" s="1" t="s">
        <v>28</v>
      </c>
      <c r="B10" s="1" t="s">
        <v>40</v>
      </c>
      <c r="C10" s="1" t="s">
        <v>10</v>
      </c>
      <c r="D10" s="1" t="s">
        <v>5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130000</v>
      </c>
      <c r="K10" s="2">
        <v>66000</v>
      </c>
      <c r="L10" s="2"/>
      <c r="M10" s="2">
        <v>130000</v>
      </c>
      <c r="N10" s="10">
        <f t="shared" si="0"/>
        <v>326000</v>
      </c>
      <c r="O10" s="25">
        <f t="shared" si="1"/>
        <v>0.60122699386503065</v>
      </c>
    </row>
    <row r="11" spans="1:15" s="18" customFormat="1" x14ac:dyDescent="0.2">
      <c r="A11" s="22"/>
      <c r="B11" s="22"/>
      <c r="C11" s="22" t="s">
        <v>29</v>
      </c>
      <c r="D11" s="22" t="s">
        <v>5</v>
      </c>
      <c r="E11" s="23">
        <v>0</v>
      </c>
      <c r="F11" s="23">
        <v>2500</v>
      </c>
      <c r="G11" s="23">
        <v>0</v>
      </c>
      <c r="H11" s="23">
        <v>0</v>
      </c>
      <c r="I11" s="23">
        <v>2500</v>
      </c>
      <c r="J11" s="23">
        <v>2500</v>
      </c>
      <c r="K11" s="23">
        <v>0</v>
      </c>
      <c r="L11" s="23"/>
      <c r="M11" s="23">
        <v>0</v>
      </c>
      <c r="N11" s="24">
        <f t="shared" si="0"/>
        <v>7500</v>
      </c>
      <c r="O11" s="25">
        <f t="shared" si="1"/>
        <v>1</v>
      </c>
    </row>
    <row r="12" spans="1:15" ht="12.75" customHeight="1" x14ac:dyDescent="0.2">
      <c r="A12" s="3" t="s">
        <v>51</v>
      </c>
      <c r="B12" s="3" t="s">
        <v>40</v>
      </c>
      <c r="C12" s="3" t="s">
        <v>11</v>
      </c>
      <c r="D12" s="3" t="s">
        <v>12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69</v>
      </c>
      <c r="K12" s="4">
        <v>0</v>
      </c>
      <c r="L12" s="4"/>
      <c r="M12" s="4">
        <v>0</v>
      </c>
      <c r="N12" s="11">
        <f t="shared" si="0"/>
        <v>69</v>
      </c>
      <c r="O12" s="25">
        <f t="shared" si="1"/>
        <v>1</v>
      </c>
    </row>
    <row r="13" spans="1:15" s="18" customFormat="1" x14ac:dyDescent="0.2">
      <c r="A13" s="17" t="s">
        <v>206</v>
      </c>
      <c r="B13" s="17" t="s">
        <v>40</v>
      </c>
      <c r="C13" s="17" t="s">
        <v>13</v>
      </c>
      <c r="D13" s="17" t="s">
        <v>12</v>
      </c>
      <c r="E13" s="26">
        <v>16</v>
      </c>
      <c r="F13" s="26">
        <v>16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/>
      <c r="M13" s="26">
        <v>0</v>
      </c>
      <c r="N13" s="27">
        <f t="shared" si="0"/>
        <v>32</v>
      </c>
      <c r="O13" s="25">
        <f t="shared" si="1"/>
        <v>1</v>
      </c>
    </row>
    <row r="14" spans="1:15" x14ac:dyDescent="0.2">
      <c r="A14" s="17" t="s">
        <v>94</v>
      </c>
      <c r="B14" s="17" t="s">
        <v>40</v>
      </c>
      <c r="C14" s="17" t="s">
        <v>11</v>
      </c>
      <c r="D14" s="17" t="s">
        <v>12</v>
      </c>
      <c r="E14" s="26">
        <v>0</v>
      </c>
      <c r="F14" s="26">
        <v>0</v>
      </c>
      <c r="G14" s="26">
        <v>0</v>
      </c>
      <c r="H14" s="26">
        <v>111</v>
      </c>
      <c r="I14" s="26">
        <v>74</v>
      </c>
      <c r="J14" s="26">
        <v>0</v>
      </c>
      <c r="K14" s="26">
        <v>0</v>
      </c>
      <c r="L14" s="26"/>
      <c r="M14" s="26">
        <v>0</v>
      </c>
      <c r="N14" s="27">
        <f t="shared" si="0"/>
        <v>185</v>
      </c>
      <c r="O14" s="25">
        <f t="shared" si="1"/>
        <v>1</v>
      </c>
    </row>
    <row r="15" spans="1:15" s="18" customFormat="1" x14ac:dyDescent="0.2">
      <c r="A15" s="17" t="s">
        <v>207</v>
      </c>
      <c r="B15" s="17" t="s">
        <v>40</v>
      </c>
      <c r="C15" s="17" t="s">
        <v>11</v>
      </c>
      <c r="D15" s="17" t="s">
        <v>12</v>
      </c>
      <c r="E15" s="26">
        <v>43</v>
      </c>
      <c r="F15" s="26">
        <v>60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/>
      <c r="M15" s="26">
        <v>0</v>
      </c>
      <c r="N15" s="27">
        <f t="shared" si="0"/>
        <v>103</v>
      </c>
      <c r="O15" s="25">
        <f t="shared" si="1"/>
        <v>1</v>
      </c>
    </row>
    <row r="16" spans="1:15" x14ac:dyDescent="0.2">
      <c r="A16" s="18" t="s">
        <v>35</v>
      </c>
      <c r="B16" s="18" t="s">
        <v>40</v>
      </c>
      <c r="C16" s="18" t="s">
        <v>11</v>
      </c>
      <c r="D16" s="18" t="s">
        <v>12</v>
      </c>
      <c r="E16" s="19">
        <v>15</v>
      </c>
      <c r="F16" s="19">
        <v>85</v>
      </c>
      <c r="G16" s="19">
        <v>157</v>
      </c>
      <c r="H16" s="19">
        <v>722</v>
      </c>
      <c r="I16" s="19">
        <v>848</v>
      </c>
      <c r="J16" s="19">
        <v>981</v>
      </c>
      <c r="K16" s="19">
        <v>839</v>
      </c>
      <c r="L16" s="19"/>
      <c r="M16" s="19">
        <v>648</v>
      </c>
      <c r="N16" s="20">
        <f t="shared" si="0"/>
        <v>4295</v>
      </c>
      <c r="O16" s="43">
        <f t="shared" si="1"/>
        <v>0.84912689173457512</v>
      </c>
    </row>
    <row r="17" spans="1:15" x14ac:dyDescent="0.2">
      <c r="A17" s="18"/>
      <c r="B17" s="18"/>
      <c r="C17" s="18" t="s">
        <v>13</v>
      </c>
      <c r="D17" s="18" t="s">
        <v>12</v>
      </c>
      <c r="E17" s="19">
        <v>0</v>
      </c>
      <c r="F17" s="19">
        <v>640</v>
      </c>
      <c r="G17" s="19">
        <v>0</v>
      </c>
      <c r="H17" s="19">
        <v>287</v>
      </c>
      <c r="I17" s="19">
        <v>287</v>
      </c>
      <c r="J17" s="19">
        <v>0</v>
      </c>
      <c r="K17" s="19">
        <v>0</v>
      </c>
      <c r="L17" s="19"/>
      <c r="M17" s="19">
        <v>0</v>
      </c>
      <c r="N17" s="20">
        <f t="shared" si="0"/>
        <v>1214</v>
      </c>
      <c r="O17" s="43">
        <f t="shared" si="1"/>
        <v>1</v>
      </c>
    </row>
    <row r="18" spans="1:15" x14ac:dyDescent="0.2">
      <c r="A18" s="18"/>
      <c r="B18" s="18"/>
      <c r="C18" s="18" t="s">
        <v>10</v>
      </c>
      <c r="D18" s="18" t="s">
        <v>5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70000</v>
      </c>
      <c r="K18" s="19">
        <v>20000</v>
      </c>
      <c r="L18" s="19"/>
      <c r="M18" s="19">
        <v>50000</v>
      </c>
      <c r="N18" s="20">
        <f t="shared" si="0"/>
        <v>140000</v>
      </c>
      <c r="O18" s="43">
        <f t="shared" si="1"/>
        <v>0.6428571428571429</v>
      </c>
    </row>
    <row r="19" spans="1:15" x14ac:dyDescent="0.2">
      <c r="A19" s="18"/>
      <c r="B19" s="18"/>
      <c r="C19" s="18" t="s">
        <v>9</v>
      </c>
      <c r="D19" s="18" t="s">
        <v>5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50000</v>
      </c>
      <c r="K19" s="19">
        <v>0</v>
      </c>
      <c r="L19" s="19"/>
      <c r="M19" s="19">
        <v>50000</v>
      </c>
      <c r="N19" s="20">
        <f t="shared" si="0"/>
        <v>100000</v>
      </c>
      <c r="O19" s="43">
        <f t="shared" si="1"/>
        <v>0.5</v>
      </c>
    </row>
    <row r="20" spans="1:15" x14ac:dyDescent="0.2">
      <c r="A20" s="22"/>
      <c r="B20" s="22"/>
      <c r="C20" s="22" t="s">
        <v>32</v>
      </c>
      <c r="D20" s="22" t="s">
        <v>15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50</v>
      </c>
      <c r="K20" s="23">
        <v>50</v>
      </c>
      <c r="L20" s="23"/>
      <c r="M20" s="23">
        <v>0</v>
      </c>
      <c r="N20" s="24">
        <f t="shared" si="0"/>
        <v>100</v>
      </c>
      <c r="O20" s="25">
        <f t="shared" si="1"/>
        <v>1</v>
      </c>
    </row>
    <row r="21" spans="1:15" ht="13.5" thickBot="1" x14ac:dyDescent="0.25">
      <c r="A21" s="22" t="s">
        <v>169</v>
      </c>
      <c r="B21" s="22" t="s">
        <v>40</v>
      </c>
      <c r="C21" s="22" t="s">
        <v>11</v>
      </c>
      <c r="D21" s="22" t="s">
        <v>12</v>
      </c>
      <c r="E21" s="23">
        <v>28</v>
      </c>
      <c r="F21" s="23">
        <v>28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/>
      <c r="M21" s="23">
        <v>0</v>
      </c>
      <c r="N21" s="24">
        <f t="shared" si="0"/>
        <v>56</v>
      </c>
      <c r="O21" s="25">
        <f t="shared" si="1"/>
        <v>1</v>
      </c>
    </row>
    <row r="22" spans="1:15" ht="20.100000000000001" customHeight="1" x14ac:dyDescent="0.2">
      <c r="A22" s="83" t="s">
        <v>231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</row>
    <row r="23" spans="1:15" ht="12.75" customHeight="1" x14ac:dyDescent="0.2">
      <c r="A23" s="3" t="s">
        <v>38</v>
      </c>
      <c r="B23" s="3" t="s">
        <v>170</v>
      </c>
      <c r="C23" s="3" t="s">
        <v>11</v>
      </c>
      <c r="D23" s="3" t="s">
        <v>12</v>
      </c>
      <c r="E23" s="4">
        <v>10</v>
      </c>
      <c r="F23" s="4">
        <v>10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/>
      <c r="M23" s="4">
        <v>0</v>
      </c>
      <c r="N23" s="11">
        <f t="shared" ref="N23:N28" si="2">SUM(E23:M23)</f>
        <v>20</v>
      </c>
      <c r="O23" s="8">
        <f>SUM(E23:L23)/N23</f>
        <v>1</v>
      </c>
    </row>
    <row r="24" spans="1:15" ht="12.75" customHeight="1" x14ac:dyDescent="0.2">
      <c r="A24" s="3" t="s">
        <v>90</v>
      </c>
      <c r="B24" s="3" t="s">
        <v>171</v>
      </c>
      <c r="C24" s="3" t="s">
        <v>14</v>
      </c>
      <c r="D24" s="3" t="s">
        <v>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44000</v>
      </c>
      <c r="K24" s="4">
        <v>135000</v>
      </c>
      <c r="L24" s="4"/>
      <c r="M24" s="4">
        <v>0</v>
      </c>
      <c r="N24" s="11">
        <f>SUM(E24:M24)</f>
        <v>179000</v>
      </c>
      <c r="O24" s="8">
        <f t="shared" ref="O24:O87" si="3">SUM(E24:L24)/N24</f>
        <v>1</v>
      </c>
    </row>
    <row r="25" spans="1:15" ht="12.75" customHeight="1" x14ac:dyDescent="0.2">
      <c r="A25" s="3" t="s">
        <v>39</v>
      </c>
      <c r="B25" s="3" t="s">
        <v>172</v>
      </c>
      <c r="C25" s="3" t="s">
        <v>11</v>
      </c>
      <c r="D25" s="3" t="s">
        <v>12</v>
      </c>
      <c r="E25" s="4">
        <v>0</v>
      </c>
      <c r="F25" s="4">
        <v>93</v>
      </c>
      <c r="G25" s="4">
        <v>87</v>
      </c>
      <c r="H25" s="4">
        <v>0</v>
      </c>
      <c r="I25" s="4">
        <v>0</v>
      </c>
      <c r="J25" s="4">
        <v>0</v>
      </c>
      <c r="K25" s="4">
        <v>0</v>
      </c>
      <c r="L25" s="4"/>
      <c r="M25" s="4">
        <v>0</v>
      </c>
      <c r="N25" s="11">
        <f t="shared" si="2"/>
        <v>180</v>
      </c>
      <c r="O25" s="8">
        <f t="shared" si="3"/>
        <v>1</v>
      </c>
    </row>
    <row r="26" spans="1:15" ht="12.75" customHeight="1" x14ac:dyDescent="0.2">
      <c r="A26" s="3" t="s">
        <v>42</v>
      </c>
      <c r="B26" s="3" t="s">
        <v>173</v>
      </c>
      <c r="C26" s="3" t="s">
        <v>11</v>
      </c>
      <c r="D26" s="3" t="s">
        <v>12</v>
      </c>
      <c r="E26" s="4">
        <v>0</v>
      </c>
      <c r="F26" s="4">
        <v>55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/>
      <c r="M26" s="4">
        <v>0</v>
      </c>
      <c r="N26" s="11">
        <f t="shared" si="2"/>
        <v>55</v>
      </c>
      <c r="O26" s="8">
        <f t="shared" si="3"/>
        <v>1</v>
      </c>
    </row>
    <row r="27" spans="1:15" ht="12.75" customHeight="1" x14ac:dyDescent="0.2">
      <c r="A27" s="3" t="s">
        <v>44</v>
      </c>
      <c r="B27" s="3" t="s">
        <v>142</v>
      </c>
      <c r="C27" s="3" t="s">
        <v>11</v>
      </c>
      <c r="D27" s="3" t="s">
        <v>12</v>
      </c>
      <c r="E27" s="4">
        <v>13</v>
      </c>
      <c r="F27" s="4">
        <v>12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/>
      <c r="M27" s="4">
        <v>0</v>
      </c>
      <c r="N27" s="11">
        <f t="shared" si="2"/>
        <v>25</v>
      </c>
      <c r="O27" s="8">
        <f t="shared" si="3"/>
        <v>1</v>
      </c>
    </row>
    <row r="28" spans="1:15" ht="12.75" customHeight="1" x14ac:dyDescent="0.2">
      <c r="A28" s="3" t="s">
        <v>45</v>
      </c>
      <c r="B28" s="3" t="s">
        <v>175</v>
      </c>
      <c r="C28" s="3" t="s">
        <v>11</v>
      </c>
      <c r="D28" s="3" t="s">
        <v>12</v>
      </c>
      <c r="E28" s="4">
        <v>149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/>
      <c r="M28" s="4">
        <v>0</v>
      </c>
      <c r="N28" s="11">
        <f t="shared" si="2"/>
        <v>149</v>
      </c>
      <c r="O28" s="8">
        <f t="shared" si="3"/>
        <v>1</v>
      </c>
    </row>
    <row r="29" spans="1:15" ht="12.75" customHeight="1" x14ac:dyDescent="0.2">
      <c r="A29" s="3" t="s">
        <v>118</v>
      </c>
      <c r="B29" s="3" t="s">
        <v>119</v>
      </c>
      <c r="C29" s="3" t="s">
        <v>120</v>
      </c>
      <c r="D29" s="3" t="s">
        <v>12</v>
      </c>
      <c r="E29" s="4">
        <v>0</v>
      </c>
      <c r="F29" s="4">
        <v>0</v>
      </c>
      <c r="G29" s="4">
        <v>120</v>
      </c>
      <c r="H29" s="4">
        <v>0</v>
      </c>
      <c r="I29" s="4">
        <v>0</v>
      </c>
      <c r="J29" s="4">
        <v>0</v>
      </c>
      <c r="K29" s="4">
        <v>0</v>
      </c>
      <c r="L29" s="4"/>
      <c r="M29" s="4">
        <v>0</v>
      </c>
      <c r="N29" s="11">
        <f>SUM(E29:M29)</f>
        <v>120</v>
      </c>
      <c r="O29" s="8">
        <f t="shared" si="3"/>
        <v>1</v>
      </c>
    </row>
    <row r="30" spans="1:15" ht="12.75" customHeight="1" x14ac:dyDescent="0.2">
      <c r="A30" s="3" t="s">
        <v>49</v>
      </c>
      <c r="B30" s="3" t="s">
        <v>176</v>
      </c>
      <c r="C30" s="3" t="s">
        <v>11</v>
      </c>
      <c r="D30" s="3" t="s">
        <v>12</v>
      </c>
      <c r="E30" s="4">
        <v>0</v>
      </c>
      <c r="F30" s="4">
        <v>0</v>
      </c>
      <c r="G30" s="4">
        <v>80</v>
      </c>
      <c r="H30" s="4">
        <v>0</v>
      </c>
      <c r="I30" s="4">
        <v>0</v>
      </c>
      <c r="J30" s="4">
        <v>0</v>
      </c>
      <c r="K30" s="4">
        <v>0</v>
      </c>
      <c r="L30" s="4"/>
      <c r="M30" s="4">
        <v>0</v>
      </c>
      <c r="N30" s="11">
        <f>SUM(E30:M30)</f>
        <v>80</v>
      </c>
      <c r="O30" s="8">
        <f t="shared" si="3"/>
        <v>1</v>
      </c>
    </row>
    <row r="31" spans="1:15" ht="12.75" customHeight="1" x14ac:dyDescent="0.2">
      <c r="A31" s="3" t="s">
        <v>8</v>
      </c>
      <c r="B31" s="3" t="s">
        <v>177</v>
      </c>
      <c r="C31" s="3" t="s">
        <v>4</v>
      </c>
      <c r="D31" s="3" t="s">
        <v>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198000</v>
      </c>
      <c r="K31" s="4">
        <v>298000</v>
      </c>
      <c r="L31" s="4"/>
      <c r="M31" s="4">
        <v>496000</v>
      </c>
      <c r="N31" s="11">
        <f t="shared" ref="N31:N50" si="4">SUM(E31:M31)</f>
        <v>992000</v>
      </c>
      <c r="O31" s="8">
        <f t="shared" si="3"/>
        <v>0.5</v>
      </c>
    </row>
    <row r="32" spans="1:15" x14ac:dyDescent="0.2">
      <c r="A32" s="1" t="s">
        <v>6</v>
      </c>
      <c r="B32" s="1" t="s">
        <v>148</v>
      </c>
      <c r="C32" s="1" t="s">
        <v>9</v>
      </c>
      <c r="D32" s="1" t="s">
        <v>5</v>
      </c>
      <c r="E32" s="2">
        <v>0</v>
      </c>
      <c r="F32" s="2">
        <v>0</v>
      </c>
      <c r="G32" s="2">
        <v>0</v>
      </c>
      <c r="H32" s="2">
        <v>36400</v>
      </c>
      <c r="I32" s="2">
        <v>0</v>
      </c>
      <c r="J32" s="2">
        <v>36400</v>
      </c>
      <c r="K32" s="2">
        <v>0</v>
      </c>
      <c r="L32" s="2"/>
      <c r="M32" s="2">
        <v>0</v>
      </c>
      <c r="N32" s="10">
        <f t="shared" si="4"/>
        <v>72800</v>
      </c>
      <c r="O32" s="8">
        <f t="shared" si="3"/>
        <v>1</v>
      </c>
    </row>
    <row r="33" spans="1:15" x14ac:dyDescent="0.2">
      <c r="A33" s="5" t="s">
        <v>141</v>
      </c>
      <c r="B33" s="5" t="s">
        <v>142</v>
      </c>
      <c r="C33" s="3" t="s">
        <v>11</v>
      </c>
      <c r="D33" s="3" t="s">
        <v>12</v>
      </c>
      <c r="E33" s="4">
        <v>14</v>
      </c>
      <c r="F33" s="4">
        <v>41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/>
      <c r="M33" s="4">
        <v>0</v>
      </c>
      <c r="N33" s="11">
        <f t="shared" si="4"/>
        <v>55</v>
      </c>
      <c r="O33" s="8">
        <f t="shared" si="3"/>
        <v>1</v>
      </c>
    </row>
    <row r="34" spans="1:15" x14ac:dyDescent="0.2">
      <c r="A34" s="3" t="s">
        <v>92</v>
      </c>
      <c r="B34" s="3" t="s">
        <v>178</v>
      </c>
      <c r="C34" s="3" t="s">
        <v>10</v>
      </c>
      <c r="D34" s="3" t="s">
        <v>5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61500</v>
      </c>
      <c r="L34" s="4"/>
      <c r="M34" s="4">
        <v>67000</v>
      </c>
      <c r="N34" s="11">
        <f t="shared" si="4"/>
        <v>128500</v>
      </c>
      <c r="O34" s="8">
        <f t="shared" si="3"/>
        <v>0.47859922178988329</v>
      </c>
    </row>
    <row r="35" spans="1:15" x14ac:dyDescent="0.2">
      <c r="A35" s="5" t="s">
        <v>58</v>
      </c>
      <c r="B35" s="5" t="s">
        <v>179</v>
      </c>
      <c r="C35" s="5" t="s">
        <v>11</v>
      </c>
      <c r="D35" s="5" t="s">
        <v>12</v>
      </c>
      <c r="E35" s="6">
        <v>37</v>
      </c>
      <c r="F35" s="6">
        <v>37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/>
      <c r="M35" s="6">
        <v>0</v>
      </c>
      <c r="N35" s="12">
        <f t="shared" si="4"/>
        <v>74</v>
      </c>
      <c r="O35" s="8">
        <f t="shared" si="3"/>
        <v>1</v>
      </c>
    </row>
    <row r="36" spans="1:15" x14ac:dyDescent="0.2">
      <c r="A36" s="5" t="s">
        <v>59</v>
      </c>
      <c r="B36" s="5" t="s">
        <v>180</v>
      </c>
      <c r="C36" s="5" t="s">
        <v>11</v>
      </c>
      <c r="D36" s="5" t="s">
        <v>12</v>
      </c>
      <c r="E36" s="6">
        <v>58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/>
      <c r="M36" s="6">
        <v>0</v>
      </c>
      <c r="N36" s="12">
        <f t="shared" si="4"/>
        <v>58</v>
      </c>
      <c r="O36" s="8">
        <f t="shared" si="3"/>
        <v>1</v>
      </c>
    </row>
    <row r="37" spans="1:15" x14ac:dyDescent="0.2">
      <c r="A37" s="5" t="s">
        <v>60</v>
      </c>
      <c r="B37" s="5" t="s">
        <v>181</v>
      </c>
      <c r="C37" s="5" t="s">
        <v>11</v>
      </c>
      <c r="D37" s="5" t="s">
        <v>12</v>
      </c>
      <c r="E37" s="6">
        <v>39</v>
      </c>
      <c r="F37" s="6">
        <v>39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/>
      <c r="M37" s="6">
        <v>0</v>
      </c>
      <c r="N37" s="12">
        <f t="shared" si="4"/>
        <v>78</v>
      </c>
      <c r="O37" s="8">
        <f t="shared" si="3"/>
        <v>1</v>
      </c>
    </row>
    <row r="38" spans="1:15" x14ac:dyDescent="0.2">
      <c r="A38" s="5" t="s">
        <v>61</v>
      </c>
      <c r="B38" s="5" t="s">
        <v>182</v>
      </c>
      <c r="C38" s="5" t="s">
        <v>11</v>
      </c>
      <c r="D38" s="5" t="s">
        <v>12</v>
      </c>
      <c r="E38" s="6">
        <v>0</v>
      </c>
      <c r="F38" s="6">
        <v>0</v>
      </c>
      <c r="G38" s="6">
        <v>23</v>
      </c>
      <c r="H38" s="6">
        <v>41</v>
      </c>
      <c r="I38" s="6">
        <v>41</v>
      </c>
      <c r="J38" s="6">
        <v>41</v>
      </c>
      <c r="K38" s="6">
        <v>41</v>
      </c>
      <c r="L38" s="6"/>
      <c r="M38" s="6">
        <v>0</v>
      </c>
      <c r="N38" s="12">
        <f t="shared" si="4"/>
        <v>187</v>
      </c>
      <c r="O38" s="8">
        <f t="shared" si="3"/>
        <v>1</v>
      </c>
    </row>
    <row r="39" spans="1:15" x14ac:dyDescent="0.2">
      <c r="A39" s="5" t="s">
        <v>62</v>
      </c>
      <c r="B39" s="5" t="s">
        <v>183</v>
      </c>
      <c r="C39" s="5" t="s">
        <v>11</v>
      </c>
      <c r="D39" s="5" t="s">
        <v>12</v>
      </c>
      <c r="E39" s="6">
        <v>0</v>
      </c>
      <c r="F39" s="6">
        <v>0</v>
      </c>
      <c r="G39" s="6">
        <v>102</v>
      </c>
      <c r="H39" s="6">
        <v>102</v>
      </c>
      <c r="I39" s="6">
        <v>103</v>
      </c>
      <c r="J39" s="6">
        <v>0</v>
      </c>
      <c r="K39" s="6">
        <v>0</v>
      </c>
      <c r="L39" s="6"/>
      <c r="M39" s="6">
        <v>0</v>
      </c>
      <c r="N39" s="12">
        <f t="shared" si="4"/>
        <v>307</v>
      </c>
      <c r="O39" s="8">
        <f t="shared" si="3"/>
        <v>1</v>
      </c>
    </row>
    <row r="40" spans="1:15" x14ac:dyDescent="0.2">
      <c r="A40" s="5" t="s">
        <v>63</v>
      </c>
      <c r="B40" s="5" t="s">
        <v>184</v>
      </c>
      <c r="C40" s="5" t="s">
        <v>11</v>
      </c>
      <c r="D40" s="5" t="s">
        <v>12</v>
      </c>
      <c r="E40" s="6">
        <v>0</v>
      </c>
      <c r="F40" s="6">
        <v>175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/>
      <c r="M40" s="6">
        <v>0</v>
      </c>
      <c r="N40" s="12">
        <f t="shared" si="4"/>
        <v>175</v>
      </c>
      <c r="O40" s="8">
        <f t="shared" si="3"/>
        <v>1</v>
      </c>
    </row>
    <row r="41" spans="1:15" x14ac:dyDescent="0.2">
      <c r="A41" s="5" t="s">
        <v>64</v>
      </c>
      <c r="B41" s="5" t="s">
        <v>185</v>
      </c>
      <c r="C41" s="5" t="s">
        <v>10</v>
      </c>
      <c r="D41" s="5" t="s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4000</v>
      </c>
      <c r="K41" s="6">
        <v>0</v>
      </c>
      <c r="L41" s="6"/>
      <c r="M41" s="6">
        <v>0</v>
      </c>
      <c r="N41" s="12">
        <f t="shared" si="4"/>
        <v>4000</v>
      </c>
      <c r="O41" s="8">
        <f t="shared" si="3"/>
        <v>1</v>
      </c>
    </row>
    <row r="42" spans="1:15" x14ac:dyDescent="0.2">
      <c r="A42" s="5" t="s">
        <v>65</v>
      </c>
      <c r="B42" s="5" t="s">
        <v>186</v>
      </c>
      <c r="C42" s="5" t="s">
        <v>11</v>
      </c>
      <c r="D42" s="5" t="s">
        <v>12</v>
      </c>
      <c r="E42" s="6">
        <v>0</v>
      </c>
      <c r="F42" s="6">
        <v>100</v>
      </c>
      <c r="G42" s="6">
        <v>200</v>
      </c>
      <c r="H42" s="6">
        <v>120</v>
      </c>
      <c r="I42" s="6">
        <v>0</v>
      </c>
      <c r="J42" s="6">
        <v>0</v>
      </c>
      <c r="K42" s="6">
        <v>0</v>
      </c>
      <c r="L42" s="6"/>
      <c r="M42" s="6">
        <v>0</v>
      </c>
      <c r="N42" s="12">
        <f t="shared" si="4"/>
        <v>420</v>
      </c>
      <c r="O42" s="8">
        <f t="shared" si="3"/>
        <v>1</v>
      </c>
    </row>
    <row r="43" spans="1:15" x14ac:dyDescent="0.2">
      <c r="A43" s="5" t="s">
        <v>93</v>
      </c>
      <c r="B43" s="5" t="s">
        <v>187</v>
      </c>
      <c r="C43" s="5" t="s">
        <v>10</v>
      </c>
      <c r="D43" s="5" t="s">
        <v>5</v>
      </c>
      <c r="E43" s="6">
        <v>0</v>
      </c>
      <c r="F43" s="6">
        <v>46500</v>
      </c>
      <c r="G43" s="6">
        <v>46500</v>
      </c>
      <c r="H43" s="6">
        <v>0</v>
      </c>
      <c r="I43" s="6">
        <v>0</v>
      </c>
      <c r="J43" s="6">
        <v>0</v>
      </c>
      <c r="K43" s="6">
        <v>0</v>
      </c>
      <c r="L43" s="6"/>
      <c r="M43" s="6">
        <v>0</v>
      </c>
      <c r="N43" s="12">
        <f>SUM(E43:M43)</f>
        <v>93000</v>
      </c>
      <c r="O43" s="8">
        <f t="shared" si="3"/>
        <v>1</v>
      </c>
    </row>
    <row r="44" spans="1:15" x14ac:dyDescent="0.2">
      <c r="A44" s="5" t="s">
        <v>66</v>
      </c>
      <c r="B44" s="5" t="s">
        <v>188</v>
      </c>
      <c r="C44" s="5" t="s">
        <v>11</v>
      </c>
      <c r="D44" s="5" t="s">
        <v>12</v>
      </c>
      <c r="E44" s="6">
        <v>27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/>
      <c r="M44" s="6">
        <v>0</v>
      </c>
      <c r="N44" s="12">
        <f t="shared" si="4"/>
        <v>27</v>
      </c>
      <c r="O44" s="8">
        <f t="shared" si="3"/>
        <v>1</v>
      </c>
    </row>
    <row r="45" spans="1:15" x14ac:dyDescent="0.2">
      <c r="A45" s="5" t="s">
        <v>67</v>
      </c>
      <c r="B45" s="5" t="s">
        <v>189</v>
      </c>
      <c r="C45" s="5" t="s">
        <v>11</v>
      </c>
      <c r="D45" s="5" t="s">
        <v>12</v>
      </c>
      <c r="E45" s="6">
        <v>0</v>
      </c>
      <c r="F45" s="6">
        <v>0</v>
      </c>
      <c r="G45" s="6">
        <v>11</v>
      </c>
      <c r="H45" s="6">
        <v>37</v>
      </c>
      <c r="I45" s="6">
        <v>0</v>
      </c>
      <c r="J45" s="6">
        <v>0</v>
      </c>
      <c r="K45" s="6">
        <v>0</v>
      </c>
      <c r="L45" s="6"/>
      <c r="M45" s="6">
        <v>0</v>
      </c>
      <c r="N45" s="12">
        <f t="shared" si="4"/>
        <v>48</v>
      </c>
      <c r="O45" s="8">
        <f t="shared" si="3"/>
        <v>1</v>
      </c>
    </row>
    <row r="46" spans="1:15" x14ac:dyDescent="0.2">
      <c r="A46" s="5" t="s">
        <v>68</v>
      </c>
      <c r="B46" s="5" t="s">
        <v>190</v>
      </c>
      <c r="C46" s="5" t="s">
        <v>11</v>
      </c>
      <c r="D46" s="5" t="s">
        <v>12</v>
      </c>
      <c r="E46" s="6">
        <v>44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/>
      <c r="M46" s="6">
        <v>0</v>
      </c>
      <c r="N46" s="12">
        <f t="shared" si="4"/>
        <v>44</v>
      </c>
      <c r="O46" s="8">
        <f t="shared" si="3"/>
        <v>1</v>
      </c>
    </row>
    <row r="47" spans="1:15" x14ac:dyDescent="0.2">
      <c r="A47" s="5" t="s">
        <v>70</v>
      </c>
      <c r="B47" s="5" t="s">
        <v>191</v>
      </c>
      <c r="C47" s="5" t="s">
        <v>11</v>
      </c>
      <c r="D47" s="5" t="s">
        <v>12</v>
      </c>
      <c r="E47" s="6">
        <v>0</v>
      </c>
      <c r="F47" s="6">
        <v>202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/>
      <c r="M47" s="6">
        <v>0</v>
      </c>
      <c r="N47" s="12">
        <f t="shared" si="4"/>
        <v>202</v>
      </c>
      <c r="O47" s="8">
        <f t="shared" si="3"/>
        <v>1</v>
      </c>
    </row>
    <row r="48" spans="1:15" x14ac:dyDescent="0.2">
      <c r="A48" s="5" t="s">
        <v>71</v>
      </c>
      <c r="B48" s="5" t="s">
        <v>192</v>
      </c>
      <c r="C48" s="5" t="s">
        <v>11</v>
      </c>
      <c r="D48" s="5" t="s">
        <v>12</v>
      </c>
      <c r="E48" s="6">
        <v>40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/>
      <c r="M48" s="6">
        <v>0</v>
      </c>
      <c r="N48" s="12">
        <f t="shared" si="4"/>
        <v>40</v>
      </c>
      <c r="O48" s="8">
        <f t="shared" si="3"/>
        <v>1</v>
      </c>
    </row>
    <row r="49" spans="1:15" x14ac:dyDescent="0.2">
      <c r="A49" s="5" t="s">
        <v>72</v>
      </c>
      <c r="B49" s="5" t="s">
        <v>193</v>
      </c>
      <c r="C49" s="5" t="s">
        <v>11</v>
      </c>
      <c r="D49" s="5" t="s">
        <v>12</v>
      </c>
      <c r="E49" s="6">
        <v>0</v>
      </c>
      <c r="F49" s="6">
        <v>0</v>
      </c>
      <c r="G49" s="6">
        <v>30</v>
      </c>
      <c r="H49" s="6">
        <v>0</v>
      </c>
      <c r="I49" s="6">
        <v>0</v>
      </c>
      <c r="J49" s="6">
        <v>0</v>
      </c>
      <c r="K49" s="6">
        <v>0</v>
      </c>
      <c r="L49" s="6"/>
      <c r="M49" s="6">
        <v>0</v>
      </c>
      <c r="N49" s="12">
        <f t="shared" si="4"/>
        <v>30</v>
      </c>
      <c r="O49" s="8">
        <f t="shared" si="3"/>
        <v>1</v>
      </c>
    </row>
    <row r="50" spans="1:15" x14ac:dyDescent="0.2">
      <c r="A50" s="5" t="s">
        <v>73</v>
      </c>
      <c r="B50" s="5" t="s">
        <v>194</v>
      </c>
      <c r="C50" s="5" t="s">
        <v>11</v>
      </c>
      <c r="D50" s="5" t="s">
        <v>12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38</v>
      </c>
      <c r="L50" s="6"/>
      <c r="M50" s="6">
        <v>0</v>
      </c>
      <c r="N50" s="12">
        <f t="shared" si="4"/>
        <v>38</v>
      </c>
      <c r="O50" s="8">
        <f t="shared" si="3"/>
        <v>1</v>
      </c>
    </row>
    <row r="51" spans="1:15" x14ac:dyDescent="0.2">
      <c r="A51" s="5" t="s">
        <v>36</v>
      </c>
      <c r="B51" s="5" t="s">
        <v>195</v>
      </c>
      <c r="C51" s="5" t="s">
        <v>11</v>
      </c>
      <c r="D51" s="5" t="s">
        <v>12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605</v>
      </c>
      <c r="K51" s="6">
        <v>447</v>
      </c>
      <c r="L51" s="6"/>
      <c r="M51" s="6">
        <f>244+93</f>
        <v>337</v>
      </c>
      <c r="N51" s="12">
        <f t="shared" ref="N51:N71" si="5">SUM(E51:M51)</f>
        <v>1389</v>
      </c>
      <c r="O51" s="8">
        <f t="shared" si="3"/>
        <v>0.75737940964722827</v>
      </c>
    </row>
    <row r="52" spans="1:15" x14ac:dyDescent="0.2">
      <c r="A52" s="5" t="s">
        <v>74</v>
      </c>
      <c r="B52" s="5" t="s">
        <v>180</v>
      </c>
      <c r="C52" s="5" t="s">
        <v>11</v>
      </c>
      <c r="D52" s="5" t="s">
        <v>12</v>
      </c>
      <c r="E52" s="6">
        <v>0</v>
      </c>
      <c r="F52" s="6">
        <v>50</v>
      </c>
      <c r="G52" s="6">
        <v>50</v>
      </c>
      <c r="H52" s="6">
        <v>0</v>
      </c>
      <c r="I52" s="6">
        <v>0</v>
      </c>
      <c r="J52" s="6">
        <v>0</v>
      </c>
      <c r="K52" s="6">
        <v>0</v>
      </c>
      <c r="L52" s="6"/>
      <c r="M52" s="6">
        <v>0</v>
      </c>
      <c r="N52" s="12">
        <f t="shared" si="5"/>
        <v>100</v>
      </c>
      <c r="O52" s="8">
        <f t="shared" si="3"/>
        <v>1</v>
      </c>
    </row>
    <row r="53" spans="1:15" x14ac:dyDescent="0.2">
      <c r="A53" s="13" t="s">
        <v>75</v>
      </c>
      <c r="B53" s="13" t="s">
        <v>112</v>
      </c>
      <c r="C53" s="13" t="s">
        <v>10</v>
      </c>
      <c r="D53" s="13" t="s">
        <v>5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11000</v>
      </c>
      <c r="L53" s="14"/>
      <c r="M53" s="14">
        <v>0</v>
      </c>
      <c r="N53" s="15">
        <f t="shared" si="5"/>
        <v>11000</v>
      </c>
      <c r="O53" s="8">
        <f t="shared" si="3"/>
        <v>1</v>
      </c>
    </row>
    <row r="54" spans="1:15" x14ac:dyDescent="0.2">
      <c r="A54" s="3"/>
      <c r="B54" s="3"/>
      <c r="C54" s="3" t="s">
        <v>9</v>
      </c>
      <c r="D54" s="3" t="s">
        <v>5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11000</v>
      </c>
      <c r="L54" s="4"/>
      <c r="M54" s="4">
        <v>0</v>
      </c>
      <c r="N54" s="11">
        <f t="shared" si="5"/>
        <v>11000</v>
      </c>
      <c r="O54" s="8">
        <f t="shared" si="3"/>
        <v>1</v>
      </c>
    </row>
    <row r="55" spans="1:15" x14ac:dyDescent="0.2">
      <c r="A55" s="5" t="s">
        <v>76</v>
      </c>
      <c r="B55" s="5" t="s">
        <v>111</v>
      </c>
      <c r="C55" s="5" t="s">
        <v>4</v>
      </c>
      <c r="D55" s="5" t="s">
        <v>5</v>
      </c>
      <c r="E55" s="6">
        <v>0</v>
      </c>
      <c r="F55" s="6">
        <v>0</v>
      </c>
      <c r="G55" s="6">
        <v>0</v>
      </c>
      <c r="H55" s="6">
        <v>0</v>
      </c>
      <c r="I55" s="6">
        <v>200000</v>
      </c>
      <c r="J55" s="6">
        <v>200000</v>
      </c>
      <c r="K55" s="6">
        <v>200000</v>
      </c>
      <c r="L55" s="6"/>
      <c r="M55" s="6">
        <v>392000</v>
      </c>
      <c r="N55" s="12">
        <f t="shared" si="5"/>
        <v>992000</v>
      </c>
      <c r="O55" s="8">
        <f t="shared" si="3"/>
        <v>0.60483870967741937</v>
      </c>
    </row>
    <row r="56" spans="1:15" x14ac:dyDescent="0.2">
      <c r="A56" s="5" t="s">
        <v>77</v>
      </c>
      <c r="B56" s="5" t="s">
        <v>196</v>
      </c>
      <c r="C56" s="5" t="s">
        <v>11</v>
      </c>
      <c r="D56" s="5" t="s">
        <v>12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260</v>
      </c>
      <c r="L56" s="6"/>
      <c r="M56" s="6">
        <v>0</v>
      </c>
      <c r="N56" s="12">
        <f t="shared" si="5"/>
        <v>260</v>
      </c>
      <c r="O56" s="8">
        <f t="shared" si="3"/>
        <v>1</v>
      </c>
    </row>
    <row r="57" spans="1:15" x14ac:dyDescent="0.2">
      <c r="A57" s="5" t="s">
        <v>109</v>
      </c>
      <c r="B57" s="5" t="s">
        <v>110</v>
      </c>
      <c r="C57" s="5" t="s">
        <v>13</v>
      </c>
      <c r="D57" s="5" t="s">
        <v>12</v>
      </c>
      <c r="E57" s="6">
        <v>12</v>
      </c>
      <c r="F57" s="6">
        <v>36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/>
      <c r="M57" s="6">
        <v>0</v>
      </c>
      <c r="N57" s="12">
        <f>SUM(E57:M57)</f>
        <v>48</v>
      </c>
      <c r="O57" s="8">
        <f t="shared" si="3"/>
        <v>1</v>
      </c>
    </row>
    <row r="58" spans="1:15" x14ac:dyDescent="0.2">
      <c r="A58" s="13" t="s">
        <v>78</v>
      </c>
      <c r="B58" s="13" t="s">
        <v>113</v>
      </c>
      <c r="C58" s="13" t="s">
        <v>11</v>
      </c>
      <c r="D58" s="13" t="s">
        <v>12</v>
      </c>
      <c r="E58" s="14">
        <v>7</v>
      </c>
      <c r="F58" s="14">
        <v>22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/>
      <c r="M58" s="14">
        <v>0</v>
      </c>
      <c r="N58" s="15">
        <f t="shared" si="5"/>
        <v>29</v>
      </c>
      <c r="O58" s="8">
        <f t="shared" si="3"/>
        <v>1</v>
      </c>
    </row>
    <row r="59" spans="1:15" x14ac:dyDescent="0.2">
      <c r="A59" s="3"/>
      <c r="B59" s="3"/>
      <c r="C59" s="3" t="s">
        <v>10</v>
      </c>
      <c r="D59" s="3" t="s">
        <v>5</v>
      </c>
      <c r="E59" s="4">
        <v>0</v>
      </c>
      <c r="F59" s="4">
        <v>41000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/>
      <c r="M59" s="4">
        <v>0</v>
      </c>
      <c r="N59" s="11">
        <f t="shared" si="5"/>
        <v>41000</v>
      </c>
      <c r="O59" s="8">
        <f t="shared" si="3"/>
        <v>1</v>
      </c>
    </row>
    <row r="60" spans="1:15" x14ac:dyDescent="0.2">
      <c r="A60" s="5" t="s">
        <v>79</v>
      </c>
      <c r="B60" s="5" t="s">
        <v>197</v>
      </c>
      <c r="C60" s="5" t="s">
        <v>11</v>
      </c>
      <c r="D60" s="5" t="s">
        <v>12</v>
      </c>
      <c r="E60" s="6">
        <v>0</v>
      </c>
      <c r="F60" s="6">
        <v>20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/>
      <c r="M60" s="6">
        <v>0</v>
      </c>
      <c r="N60" s="12">
        <f t="shared" si="5"/>
        <v>20</v>
      </c>
      <c r="O60" s="8">
        <f t="shared" si="3"/>
        <v>1</v>
      </c>
    </row>
    <row r="61" spans="1:15" x14ac:dyDescent="0.2">
      <c r="A61" s="17" t="s">
        <v>83</v>
      </c>
      <c r="B61" s="5" t="s">
        <v>198</v>
      </c>
      <c r="C61" s="5" t="s">
        <v>13</v>
      </c>
      <c r="D61" s="5" t="s">
        <v>12</v>
      </c>
      <c r="E61" s="6">
        <v>12</v>
      </c>
      <c r="F61" s="6">
        <v>34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/>
      <c r="M61" s="6">
        <v>0</v>
      </c>
      <c r="N61" s="12">
        <f>SUM(E61:M61)</f>
        <v>46</v>
      </c>
      <c r="O61" s="8">
        <f t="shared" si="3"/>
        <v>1</v>
      </c>
    </row>
    <row r="62" spans="1:15" x14ac:dyDescent="0.2">
      <c r="A62" s="17" t="s">
        <v>86</v>
      </c>
      <c r="B62" s="17" t="s">
        <v>199</v>
      </c>
      <c r="C62" s="17" t="s">
        <v>11</v>
      </c>
      <c r="D62" s="17" t="s">
        <v>12</v>
      </c>
      <c r="E62" s="26">
        <v>40</v>
      </c>
      <c r="F62" s="26">
        <v>121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/>
      <c r="M62" s="26">
        <v>0</v>
      </c>
      <c r="N62" s="27">
        <f>SUM(E62:M62)</f>
        <v>161</v>
      </c>
      <c r="O62" s="8">
        <f t="shared" si="3"/>
        <v>1</v>
      </c>
    </row>
    <row r="63" spans="1:15" x14ac:dyDescent="0.2">
      <c r="A63" s="18" t="s">
        <v>16</v>
      </c>
      <c r="B63" s="18" t="s">
        <v>52</v>
      </c>
      <c r="C63" s="18" t="s">
        <v>17</v>
      </c>
      <c r="D63" s="18" t="s">
        <v>12</v>
      </c>
      <c r="E63" s="19">
        <v>0</v>
      </c>
      <c r="F63" s="19">
        <v>0</v>
      </c>
      <c r="G63" s="19">
        <v>5</v>
      </c>
      <c r="H63" s="19">
        <v>4</v>
      </c>
      <c r="I63" s="19">
        <v>3</v>
      </c>
      <c r="J63" s="19">
        <v>0</v>
      </c>
      <c r="K63" s="19">
        <v>0</v>
      </c>
      <c r="L63" s="19"/>
      <c r="M63" s="19">
        <v>0</v>
      </c>
      <c r="N63" s="20">
        <f t="shared" si="5"/>
        <v>12</v>
      </c>
      <c r="O63" s="8">
        <f t="shared" si="3"/>
        <v>1</v>
      </c>
    </row>
    <row r="64" spans="1:15" x14ac:dyDescent="0.2">
      <c r="A64" s="18"/>
      <c r="B64" s="18"/>
      <c r="C64" s="18" t="s">
        <v>18</v>
      </c>
      <c r="D64" s="18" t="s">
        <v>12</v>
      </c>
      <c r="E64" s="19">
        <v>0</v>
      </c>
      <c r="F64" s="19">
        <v>0</v>
      </c>
      <c r="G64" s="19">
        <v>30</v>
      </c>
      <c r="H64" s="19">
        <v>30</v>
      </c>
      <c r="I64" s="19">
        <v>30</v>
      </c>
      <c r="J64" s="19">
        <v>0</v>
      </c>
      <c r="K64" s="19">
        <v>0</v>
      </c>
      <c r="L64" s="19"/>
      <c r="M64" s="19">
        <v>0</v>
      </c>
      <c r="N64" s="20">
        <f t="shared" si="5"/>
        <v>90</v>
      </c>
      <c r="O64" s="8">
        <f t="shared" si="3"/>
        <v>1</v>
      </c>
    </row>
    <row r="65" spans="1:15" x14ac:dyDescent="0.2">
      <c r="A65" s="18"/>
      <c r="B65" s="18"/>
      <c r="C65" s="18" t="s">
        <v>19</v>
      </c>
      <c r="D65" s="18" t="s">
        <v>12</v>
      </c>
      <c r="E65" s="19">
        <v>0</v>
      </c>
      <c r="F65" s="19">
        <v>0</v>
      </c>
      <c r="G65" s="19">
        <v>30</v>
      </c>
      <c r="H65" s="19">
        <v>30</v>
      </c>
      <c r="I65" s="19">
        <v>0</v>
      </c>
      <c r="J65" s="19">
        <v>0</v>
      </c>
      <c r="K65" s="19">
        <v>0</v>
      </c>
      <c r="L65" s="19"/>
      <c r="M65" s="19">
        <v>0</v>
      </c>
      <c r="N65" s="20">
        <f t="shared" si="5"/>
        <v>60</v>
      </c>
      <c r="O65" s="8">
        <f t="shared" si="3"/>
        <v>1</v>
      </c>
    </row>
    <row r="66" spans="1:15" x14ac:dyDescent="0.2">
      <c r="A66" s="18"/>
      <c r="B66" s="18"/>
      <c r="C66" s="18" t="s">
        <v>25</v>
      </c>
      <c r="D66" s="18" t="s">
        <v>12</v>
      </c>
      <c r="E66" s="19">
        <v>0</v>
      </c>
      <c r="F66" s="19">
        <v>0</v>
      </c>
      <c r="G66" s="19">
        <v>100</v>
      </c>
      <c r="H66" s="19">
        <v>100</v>
      </c>
      <c r="I66" s="19">
        <v>100</v>
      </c>
      <c r="J66" s="19">
        <v>100</v>
      </c>
      <c r="K66" s="19">
        <v>100</v>
      </c>
      <c r="L66" s="19"/>
      <c r="M66" s="19">
        <v>435</v>
      </c>
      <c r="N66" s="20">
        <f t="shared" si="5"/>
        <v>935</v>
      </c>
      <c r="O66" s="8">
        <f t="shared" si="3"/>
        <v>0.53475935828877008</v>
      </c>
    </row>
    <row r="67" spans="1:15" x14ac:dyDescent="0.2">
      <c r="A67" s="18"/>
      <c r="B67" s="18"/>
      <c r="C67" s="18" t="s">
        <v>20</v>
      </c>
      <c r="D67" s="18" t="s">
        <v>5</v>
      </c>
      <c r="E67" s="19">
        <v>0</v>
      </c>
      <c r="F67" s="19">
        <v>160000</v>
      </c>
      <c r="G67" s="19">
        <v>180000</v>
      </c>
      <c r="H67" s="19">
        <v>45000</v>
      </c>
      <c r="I67" s="19">
        <v>50000</v>
      </c>
      <c r="J67" s="19">
        <v>185000</v>
      </c>
      <c r="K67" s="19">
        <v>50000</v>
      </c>
      <c r="L67" s="19"/>
      <c r="M67" s="19">
        <v>1614722</v>
      </c>
      <c r="N67" s="20">
        <f t="shared" si="5"/>
        <v>2284722</v>
      </c>
      <c r="O67" s="8">
        <f t="shared" si="3"/>
        <v>0.29325230815827924</v>
      </c>
    </row>
    <row r="68" spans="1:15" x14ac:dyDescent="0.2">
      <c r="A68" s="18"/>
      <c r="B68" s="18"/>
      <c r="C68" s="18" t="s">
        <v>21</v>
      </c>
      <c r="D68" s="18" t="s">
        <v>5</v>
      </c>
      <c r="E68" s="19">
        <v>0</v>
      </c>
      <c r="F68" s="19">
        <v>0</v>
      </c>
      <c r="G68" s="19">
        <v>40000</v>
      </c>
      <c r="H68" s="19">
        <v>0</v>
      </c>
      <c r="I68" s="19">
        <v>0</v>
      </c>
      <c r="J68" s="19">
        <v>40000</v>
      </c>
      <c r="K68" s="19">
        <v>40000</v>
      </c>
      <c r="L68" s="19"/>
      <c r="M68" s="19">
        <v>454000</v>
      </c>
      <c r="N68" s="20">
        <f t="shared" si="5"/>
        <v>574000</v>
      </c>
      <c r="O68" s="8">
        <f t="shared" si="3"/>
        <v>0.20905923344947736</v>
      </c>
    </row>
    <row r="69" spans="1:15" x14ac:dyDescent="0.2">
      <c r="A69" s="18"/>
      <c r="B69" s="18"/>
      <c r="C69" s="18" t="s">
        <v>22</v>
      </c>
      <c r="D69" s="18" t="s">
        <v>5</v>
      </c>
      <c r="E69" s="19">
        <v>0</v>
      </c>
      <c r="F69" s="19">
        <v>0</v>
      </c>
      <c r="G69" s="19">
        <v>0</v>
      </c>
      <c r="H69" s="19">
        <v>37500</v>
      </c>
      <c r="I69" s="19">
        <v>0</v>
      </c>
      <c r="J69" s="19">
        <v>37500</v>
      </c>
      <c r="K69" s="19">
        <v>75000</v>
      </c>
      <c r="L69" s="19"/>
      <c r="M69" s="19">
        <v>77000</v>
      </c>
      <c r="N69" s="20">
        <f t="shared" si="5"/>
        <v>227000</v>
      </c>
      <c r="O69" s="8">
        <f t="shared" si="3"/>
        <v>0.66079295154185025</v>
      </c>
    </row>
    <row r="70" spans="1:15" x14ac:dyDescent="0.2">
      <c r="A70" s="18"/>
      <c r="B70" s="18"/>
      <c r="C70" s="18" t="s">
        <v>23</v>
      </c>
      <c r="D70" s="18" t="s">
        <v>5</v>
      </c>
      <c r="E70" s="19">
        <v>0</v>
      </c>
      <c r="F70" s="19">
        <v>0</v>
      </c>
      <c r="G70" s="19">
        <v>0</v>
      </c>
      <c r="H70" s="19">
        <v>0</v>
      </c>
      <c r="I70" s="19">
        <v>10000</v>
      </c>
      <c r="J70" s="19">
        <v>9800</v>
      </c>
      <c r="K70" s="19">
        <v>0</v>
      </c>
      <c r="L70" s="19"/>
      <c r="M70" s="19">
        <v>0</v>
      </c>
      <c r="N70" s="20">
        <f t="shared" si="5"/>
        <v>19800</v>
      </c>
      <c r="O70" s="8">
        <f t="shared" si="3"/>
        <v>1</v>
      </c>
    </row>
    <row r="71" spans="1:15" x14ac:dyDescent="0.2">
      <c r="A71" s="22"/>
      <c r="B71" s="22"/>
      <c r="C71" s="22" t="s">
        <v>24</v>
      </c>
      <c r="D71" s="22" t="s">
        <v>5</v>
      </c>
      <c r="E71" s="23">
        <v>0</v>
      </c>
      <c r="F71" s="23">
        <v>0</v>
      </c>
      <c r="G71" s="23">
        <v>0</v>
      </c>
      <c r="H71" s="23">
        <v>0</v>
      </c>
      <c r="I71" s="23">
        <v>7000</v>
      </c>
      <c r="J71" s="23">
        <v>6100</v>
      </c>
      <c r="K71" s="23">
        <v>0</v>
      </c>
      <c r="L71" s="23"/>
      <c r="M71" s="23">
        <v>0</v>
      </c>
      <c r="N71" s="24">
        <f t="shared" si="5"/>
        <v>13100</v>
      </c>
      <c r="O71" s="8">
        <f t="shared" si="3"/>
        <v>1</v>
      </c>
    </row>
    <row r="72" spans="1:15" x14ac:dyDescent="0.2">
      <c r="A72" s="18" t="s">
        <v>26</v>
      </c>
      <c r="B72" s="18" t="s">
        <v>52</v>
      </c>
      <c r="C72" s="18" t="s">
        <v>10</v>
      </c>
      <c r="D72" s="18" t="s">
        <v>5</v>
      </c>
      <c r="E72" s="19">
        <v>0</v>
      </c>
      <c r="F72" s="19">
        <v>8000</v>
      </c>
      <c r="G72" s="19">
        <v>0</v>
      </c>
      <c r="H72" s="19">
        <v>12500</v>
      </c>
      <c r="I72" s="19">
        <v>0</v>
      </c>
      <c r="J72" s="19">
        <v>27500</v>
      </c>
      <c r="K72" s="19">
        <v>50000</v>
      </c>
      <c r="L72" s="19"/>
      <c r="M72" s="19">
        <v>89200</v>
      </c>
      <c r="N72" s="20">
        <f t="shared" ref="N72:N111" si="6">SUM(E72:M72)</f>
        <v>187200</v>
      </c>
      <c r="O72" s="8">
        <f t="shared" si="3"/>
        <v>0.52350427350427353</v>
      </c>
    </row>
    <row r="73" spans="1:15" x14ac:dyDescent="0.2">
      <c r="A73" s="18" t="s">
        <v>87</v>
      </c>
      <c r="B73" s="18"/>
      <c r="C73" s="18" t="s">
        <v>9</v>
      </c>
      <c r="D73" s="18" t="s">
        <v>5</v>
      </c>
      <c r="E73" s="19">
        <v>0</v>
      </c>
      <c r="F73" s="19">
        <v>0</v>
      </c>
      <c r="G73" s="19">
        <v>22000</v>
      </c>
      <c r="H73" s="19">
        <v>20500</v>
      </c>
      <c r="I73" s="19">
        <v>0</v>
      </c>
      <c r="J73" s="19">
        <v>0</v>
      </c>
      <c r="K73" s="19">
        <v>0</v>
      </c>
      <c r="L73" s="19"/>
      <c r="M73" s="19">
        <v>0</v>
      </c>
      <c r="N73" s="20">
        <f t="shared" si="6"/>
        <v>42500</v>
      </c>
      <c r="O73" s="8">
        <f t="shared" si="3"/>
        <v>1</v>
      </c>
    </row>
    <row r="74" spans="1:15" x14ac:dyDescent="0.2">
      <c r="A74" s="22"/>
      <c r="B74" s="22"/>
      <c r="C74" s="22" t="s">
        <v>27</v>
      </c>
      <c r="D74" s="22" t="s">
        <v>5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50500</v>
      </c>
      <c r="K74" s="23">
        <v>0</v>
      </c>
      <c r="L74" s="23"/>
      <c r="M74" s="23">
        <v>0</v>
      </c>
      <c r="N74" s="24">
        <f t="shared" si="6"/>
        <v>50500</v>
      </c>
      <c r="O74" s="8">
        <f t="shared" si="3"/>
        <v>1</v>
      </c>
    </row>
    <row r="75" spans="1:15" x14ac:dyDescent="0.2">
      <c r="A75" s="17" t="s">
        <v>88</v>
      </c>
      <c r="B75" s="17" t="s">
        <v>104</v>
      </c>
      <c r="C75" s="17" t="s">
        <v>11</v>
      </c>
      <c r="D75" s="17" t="s">
        <v>12</v>
      </c>
      <c r="E75" s="26">
        <v>54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/>
      <c r="M75" s="26">
        <v>0</v>
      </c>
      <c r="N75" s="27">
        <f t="shared" si="6"/>
        <v>54</v>
      </c>
      <c r="O75" s="8">
        <f t="shared" si="3"/>
        <v>1</v>
      </c>
    </row>
    <row r="76" spans="1:15" x14ac:dyDescent="0.2">
      <c r="A76" s="17" t="s">
        <v>91</v>
      </c>
      <c r="B76" s="17" t="s">
        <v>103</v>
      </c>
      <c r="C76" s="17" t="s">
        <v>11</v>
      </c>
      <c r="D76" s="17" t="s">
        <v>12</v>
      </c>
      <c r="E76" s="26">
        <v>0</v>
      </c>
      <c r="F76" s="26">
        <v>0</v>
      </c>
      <c r="G76" s="26">
        <v>120</v>
      </c>
      <c r="H76" s="26">
        <v>0</v>
      </c>
      <c r="I76" s="26">
        <v>0</v>
      </c>
      <c r="J76" s="26">
        <v>0</v>
      </c>
      <c r="K76" s="26">
        <v>0</v>
      </c>
      <c r="L76" s="26"/>
      <c r="M76" s="26">
        <v>0</v>
      </c>
      <c r="N76" s="27">
        <f t="shared" si="6"/>
        <v>120</v>
      </c>
      <c r="O76" s="8">
        <f t="shared" si="3"/>
        <v>1</v>
      </c>
    </row>
    <row r="77" spans="1:15" x14ac:dyDescent="0.2">
      <c r="A77" s="17" t="s">
        <v>89</v>
      </c>
      <c r="B77" s="17" t="s">
        <v>102</v>
      </c>
      <c r="C77" s="17" t="s">
        <v>13</v>
      </c>
      <c r="D77" s="17" t="s">
        <v>12</v>
      </c>
      <c r="E77" s="26">
        <v>0</v>
      </c>
      <c r="F77" s="26">
        <v>232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/>
      <c r="M77" s="26">
        <v>0</v>
      </c>
      <c r="N77" s="27">
        <f t="shared" si="6"/>
        <v>232</v>
      </c>
      <c r="O77" s="8">
        <f t="shared" si="3"/>
        <v>1</v>
      </c>
    </row>
    <row r="78" spans="1:15" x14ac:dyDescent="0.2">
      <c r="A78" s="17" t="s">
        <v>98</v>
      </c>
      <c r="B78" s="17" t="s">
        <v>200</v>
      </c>
      <c r="C78" s="17" t="s">
        <v>11</v>
      </c>
      <c r="D78" s="17" t="s">
        <v>12</v>
      </c>
      <c r="E78" s="26">
        <v>0</v>
      </c>
      <c r="F78" s="26">
        <v>0</v>
      </c>
      <c r="G78" s="26">
        <v>160</v>
      </c>
      <c r="H78" s="26">
        <v>0</v>
      </c>
      <c r="I78" s="26">
        <v>149</v>
      </c>
      <c r="J78" s="26">
        <v>0</v>
      </c>
      <c r="K78" s="26">
        <v>0</v>
      </c>
      <c r="L78" s="26"/>
      <c r="M78" s="26">
        <v>0</v>
      </c>
      <c r="N78" s="27">
        <f t="shared" si="6"/>
        <v>309</v>
      </c>
      <c r="O78" s="8">
        <f t="shared" si="3"/>
        <v>1</v>
      </c>
    </row>
    <row r="79" spans="1:15" x14ac:dyDescent="0.2">
      <c r="A79" s="17" t="s">
        <v>114</v>
      </c>
      <c r="B79" s="17" t="s">
        <v>115</v>
      </c>
      <c r="C79" s="17" t="s">
        <v>13</v>
      </c>
      <c r="D79" s="17" t="s">
        <v>12</v>
      </c>
      <c r="E79" s="26">
        <v>0</v>
      </c>
      <c r="F79" s="26">
        <v>15</v>
      </c>
      <c r="G79" s="26">
        <v>15</v>
      </c>
      <c r="H79" s="26">
        <v>0</v>
      </c>
      <c r="I79" s="26">
        <v>0</v>
      </c>
      <c r="J79" s="26">
        <v>0</v>
      </c>
      <c r="K79" s="26">
        <v>0</v>
      </c>
      <c r="L79" s="26"/>
      <c r="M79" s="26">
        <v>0</v>
      </c>
      <c r="N79" s="27">
        <f t="shared" si="6"/>
        <v>30</v>
      </c>
      <c r="O79" s="8">
        <f t="shared" si="3"/>
        <v>1</v>
      </c>
    </row>
    <row r="80" spans="1:15" x14ac:dyDescent="0.2">
      <c r="A80" s="17" t="s">
        <v>116</v>
      </c>
      <c r="B80" s="17" t="s">
        <v>117</v>
      </c>
      <c r="C80" s="17" t="s">
        <v>13</v>
      </c>
      <c r="D80" s="17" t="s">
        <v>12</v>
      </c>
      <c r="E80" s="26">
        <v>0</v>
      </c>
      <c r="F80" s="26">
        <v>140</v>
      </c>
      <c r="G80" s="26">
        <v>140</v>
      </c>
      <c r="H80" s="26">
        <v>0</v>
      </c>
      <c r="I80" s="26">
        <v>0</v>
      </c>
      <c r="J80" s="26">
        <v>0</v>
      </c>
      <c r="K80" s="26">
        <v>0</v>
      </c>
      <c r="L80" s="26"/>
      <c r="M80" s="26">
        <v>0</v>
      </c>
      <c r="N80" s="27">
        <f t="shared" si="6"/>
        <v>280</v>
      </c>
      <c r="O80" s="8">
        <f t="shared" si="3"/>
        <v>1</v>
      </c>
    </row>
    <row r="81" spans="1:15" x14ac:dyDescent="0.2">
      <c r="A81" s="17" t="s">
        <v>95</v>
      </c>
      <c r="B81" s="17" t="s">
        <v>100</v>
      </c>
      <c r="C81" s="17" t="s">
        <v>11</v>
      </c>
      <c r="D81" s="17" t="s">
        <v>12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23</v>
      </c>
      <c r="K81" s="26">
        <v>0</v>
      </c>
      <c r="L81" s="26"/>
      <c r="M81" s="26">
        <v>0</v>
      </c>
      <c r="N81" s="27">
        <f t="shared" si="6"/>
        <v>23</v>
      </c>
      <c r="O81" s="8">
        <f t="shared" si="3"/>
        <v>1</v>
      </c>
    </row>
    <row r="82" spans="1:15" x14ac:dyDescent="0.2">
      <c r="A82" s="17" t="s">
        <v>96</v>
      </c>
      <c r="B82" s="17" t="s">
        <v>101</v>
      </c>
      <c r="C82" s="17" t="s">
        <v>11</v>
      </c>
      <c r="D82" s="17" t="s">
        <v>12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79</v>
      </c>
      <c r="L82" s="26"/>
      <c r="M82" s="26">
        <v>0</v>
      </c>
      <c r="N82" s="27">
        <f t="shared" si="6"/>
        <v>79</v>
      </c>
      <c r="O82" s="8">
        <f t="shared" si="3"/>
        <v>1</v>
      </c>
    </row>
    <row r="83" spans="1:15" x14ac:dyDescent="0.2">
      <c r="A83" s="17" t="s">
        <v>99</v>
      </c>
      <c r="B83" s="17" t="s">
        <v>105</v>
      </c>
      <c r="C83" s="17" t="s">
        <v>11</v>
      </c>
      <c r="D83" s="17" t="s">
        <v>12</v>
      </c>
      <c r="E83" s="26">
        <v>0</v>
      </c>
      <c r="F83" s="26">
        <v>0</v>
      </c>
      <c r="G83" s="26">
        <v>120</v>
      </c>
      <c r="H83" s="26">
        <v>250</v>
      </c>
      <c r="I83" s="26">
        <v>70</v>
      </c>
      <c r="J83" s="26">
        <v>0</v>
      </c>
      <c r="K83" s="26">
        <v>0</v>
      </c>
      <c r="L83" s="26"/>
      <c r="M83" s="26">
        <v>0</v>
      </c>
      <c r="N83" s="27">
        <f t="shared" si="6"/>
        <v>440</v>
      </c>
      <c r="O83" s="8">
        <f t="shared" si="3"/>
        <v>1</v>
      </c>
    </row>
    <row r="84" spans="1:15" x14ac:dyDescent="0.2">
      <c r="A84" s="17" t="s">
        <v>106</v>
      </c>
      <c r="B84" s="17" t="s">
        <v>107</v>
      </c>
      <c r="C84" s="17" t="s">
        <v>13</v>
      </c>
      <c r="D84" s="17" t="s">
        <v>12</v>
      </c>
      <c r="E84" s="26">
        <v>0</v>
      </c>
      <c r="F84" s="26">
        <v>67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/>
      <c r="M84" s="26">
        <v>0</v>
      </c>
      <c r="N84" s="27">
        <f t="shared" si="6"/>
        <v>67</v>
      </c>
      <c r="O84" s="8">
        <f t="shared" si="3"/>
        <v>1</v>
      </c>
    </row>
    <row r="85" spans="1:15" x14ac:dyDescent="0.2">
      <c r="A85" s="17" t="s">
        <v>121</v>
      </c>
      <c r="B85" s="17" t="s">
        <v>122</v>
      </c>
      <c r="C85" s="17" t="s">
        <v>11</v>
      </c>
      <c r="D85" s="17" t="s">
        <v>12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38</v>
      </c>
      <c r="K85" s="26">
        <v>0</v>
      </c>
      <c r="L85" s="26"/>
      <c r="M85" s="26">
        <v>0</v>
      </c>
      <c r="N85" s="27">
        <f t="shared" si="6"/>
        <v>38</v>
      </c>
      <c r="O85" s="8">
        <f t="shared" si="3"/>
        <v>1</v>
      </c>
    </row>
    <row r="86" spans="1:15" x14ac:dyDescent="0.2">
      <c r="A86" s="17" t="s">
        <v>123</v>
      </c>
      <c r="B86" s="17" t="s">
        <v>124</v>
      </c>
      <c r="C86" s="17" t="s">
        <v>13</v>
      </c>
      <c r="D86" s="17" t="s">
        <v>12</v>
      </c>
      <c r="E86" s="26">
        <v>0</v>
      </c>
      <c r="F86" s="26">
        <v>100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/>
      <c r="M86" s="26">
        <v>0</v>
      </c>
      <c r="N86" s="27">
        <f t="shared" si="6"/>
        <v>100</v>
      </c>
      <c r="O86" s="8">
        <f t="shared" si="3"/>
        <v>1</v>
      </c>
    </row>
    <row r="87" spans="1:15" x14ac:dyDescent="0.2">
      <c r="A87" s="18" t="s">
        <v>31</v>
      </c>
      <c r="B87" s="18" t="s">
        <v>52</v>
      </c>
      <c r="C87" s="18" t="s">
        <v>11</v>
      </c>
      <c r="D87" s="18" t="s">
        <v>12</v>
      </c>
      <c r="E87" s="19">
        <v>0</v>
      </c>
      <c r="F87" s="19">
        <v>0</v>
      </c>
      <c r="G87" s="19">
        <v>150</v>
      </c>
      <c r="H87" s="19">
        <v>200</v>
      </c>
      <c r="I87" s="19">
        <v>125</v>
      </c>
      <c r="J87" s="19">
        <v>0</v>
      </c>
      <c r="K87" s="19">
        <v>0</v>
      </c>
      <c r="L87" s="19"/>
      <c r="M87" s="19">
        <v>0</v>
      </c>
      <c r="N87" s="20">
        <f t="shared" si="6"/>
        <v>475</v>
      </c>
      <c r="O87" s="8">
        <f t="shared" si="3"/>
        <v>1</v>
      </c>
    </row>
    <row r="88" spans="1:15" x14ac:dyDescent="0.2">
      <c r="A88" s="22"/>
      <c r="B88" s="22"/>
      <c r="C88" s="22" t="s">
        <v>32</v>
      </c>
      <c r="D88" s="22" t="s">
        <v>15</v>
      </c>
      <c r="E88" s="23">
        <v>0</v>
      </c>
      <c r="F88" s="23">
        <v>0</v>
      </c>
      <c r="G88" s="23">
        <v>0</v>
      </c>
      <c r="H88" s="23">
        <v>0</v>
      </c>
      <c r="I88" s="23">
        <v>50</v>
      </c>
      <c r="J88" s="23">
        <v>0</v>
      </c>
      <c r="K88" s="23">
        <v>0</v>
      </c>
      <c r="L88" s="23"/>
      <c r="M88" s="23">
        <v>0</v>
      </c>
      <c r="N88" s="24">
        <f t="shared" si="6"/>
        <v>50</v>
      </c>
      <c r="O88" s="8">
        <f t="shared" ref="O88:O111" si="7">SUM(E88:L88)/N88</f>
        <v>1</v>
      </c>
    </row>
    <row r="89" spans="1:15" x14ac:dyDescent="0.2">
      <c r="A89" s="17" t="s">
        <v>128</v>
      </c>
      <c r="B89" s="17" t="s">
        <v>129</v>
      </c>
      <c r="C89" s="17" t="s">
        <v>11</v>
      </c>
      <c r="D89" s="17" t="s">
        <v>12</v>
      </c>
      <c r="E89" s="26">
        <v>5</v>
      </c>
      <c r="F89" s="26">
        <v>64</v>
      </c>
      <c r="G89" s="26">
        <v>113</v>
      </c>
      <c r="H89" s="26">
        <v>0</v>
      </c>
      <c r="I89" s="26">
        <v>0</v>
      </c>
      <c r="J89" s="26">
        <v>0</v>
      </c>
      <c r="K89" s="26">
        <v>0</v>
      </c>
      <c r="L89" s="26"/>
      <c r="M89" s="26">
        <v>0</v>
      </c>
      <c r="N89" s="27">
        <f t="shared" si="6"/>
        <v>182</v>
      </c>
      <c r="O89" s="8">
        <f t="shared" si="7"/>
        <v>1</v>
      </c>
    </row>
    <row r="90" spans="1:15" x14ac:dyDescent="0.2">
      <c r="A90" s="17" t="s">
        <v>130</v>
      </c>
      <c r="B90" s="17" t="s">
        <v>131</v>
      </c>
      <c r="C90" s="17" t="s">
        <v>11</v>
      </c>
      <c r="D90" s="17" t="s">
        <v>12</v>
      </c>
      <c r="E90" s="26">
        <v>0</v>
      </c>
      <c r="F90" s="26">
        <v>78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/>
      <c r="M90" s="26">
        <v>0</v>
      </c>
      <c r="N90" s="27">
        <f t="shared" si="6"/>
        <v>78</v>
      </c>
      <c r="O90" s="8">
        <f t="shared" si="7"/>
        <v>1</v>
      </c>
    </row>
    <row r="91" spans="1:15" x14ac:dyDescent="0.2">
      <c r="A91" s="18" t="s">
        <v>34</v>
      </c>
      <c r="B91" s="18" t="s">
        <v>52</v>
      </c>
      <c r="C91" s="18" t="s">
        <v>4</v>
      </c>
      <c r="D91" s="18" t="s">
        <v>5</v>
      </c>
      <c r="E91" s="19">
        <v>0</v>
      </c>
      <c r="F91" s="19">
        <v>224000</v>
      </c>
      <c r="G91" s="19">
        <v>0</v>
      </c>
      <c r="H91" s="19">
        <v>0</v>
      </c>
      <c r="I91" s="19">
        <v>0</v>
      </c>
      <c r="J91" s="19">
        <v>0</v>
      </c>
      <c r="K91" s="19">
        <v>224000</v>
      </c>
      <c r="L91" s="19"/>
      <c r="M91" s="19">
        <v>3753000</v>
      </c>
      <c r="N91" s="20">
        <f t="shared" si="6"/>
        <v>4201000</v>
      </c>
      <c r="O91" s="8">
        <f t="shared" si="7"/>
        <v>0.10664127588669364</v>
      </c>
    </row>
    <row r="92" spans="1:15" x14ac:dyDescent="0.2">
      <c r="A92" s="22"/>
      <c r="B92" s="22"/>
      <c r="C92" s="22" t="s">
        <v>9</v>
      </c>
      <c r="D92" s="22" t="s">
        <v>5</v>
      </c>
      <c r="E92" s="23">
        <v>0</v>
      </c>
      <c r="F92" s="23">
        <v>105500</v>
      </c>
      <c r="G92" s="23">
        <v>0</v>
      </c>
      <c r="H92" s="23">
        <v>0</v>
      </c>
      <c r="I92" s="23">
        <v>0</v>
      </c>
      <c r="J92" s="23">
        <v>132700</v>
      </c>
      <c r="K92" s="23">
        <v>132700</v>
      </c>
      <c r="L92" s="23"/>
      <c r="M92" s="23">
        <v>1726600</v>
      </c>
      <c r="N92" s="24">
        <f t="shared" si="6"/>
        <v>2097500</v>
      </c>
      <c r="O92" s="8">
        <f t="shared" si="7"/>
        <v>0.17682955899880812</v>
      </c>
    </row>
    <row r="93" spans="1:15" x14ac:dyDescent="0.2">
      <c r="A93" s="17" t="s">
        <v>134</v>
      </c>
      <c r="B93" s="17" t="s">
        <v>135</v>
      </c>
      <c r="C93" s="17" t="s">
        <v>11</v>
      </c>
      <c r="D93" s="17" t="s">
        <v>12</v>
      </c>
      <c r="E93" s="26">
        <v>0</v>
      </c>
      <c r="F93" s="26">
        <v>0</v>
      </c>
      <c r="G93" s="26">
        <v>155</v>
      </c>
      <c r="H93" s="26">
        <v>0</v>
      </c>
      <c r="I93" s="26">
        <v>0</v>
      </c>
      <c r="J93" s="26">
        <v>0</v>
      </c>
      <c r="K93" s="26">
        <v>0</v>
      </c>
      <c r="L93" s="26"/>
      <c r="M93" s="26">
        <v>0</v>
      </c>
      <c r="N93" s="27">
        <f t="shared" si="6"/>
        <v>155</v>
      </c>
      <c r="O93" s="8">
        <f t="shared" si="7"/>
        <v>1</v>
      </c>
    </row>
    <row r="94" spans="1:15" x14ac:dyDescent="0.2">
      <c r="A94" s="17" t="s">
        <v>136</v>
      </c>
      <c r="B94" s="17" t="s">
        <v>135</v>
      </c>
      <c r="C94" s="17" t="s">
        <v>11</v>
      </c>
      <c r="D94" s="17" t="s">
        <v>12</v>
      </c>
      <c r="E94" s="26">
        <v>0</v>
      </c>
      <c r="F94" s="26">
        <v>0</v>
      </c>
      <c r="G94" s="26">
        <v>215</v>
      </c>
      <c r="H94" s="26">
        <v>0</v>
      </c>
      <c r="I94" s="26">
        <v>0</v>
      </c>
      <c r="J94" s="26">
        <v>0</v>
      </c>
      <c r="K94" s="26">
        <v>0</v>
      </c>
      <c r="L94" s="26"/>
      <c r="M94" s="26">
        <v>0</v>
      </c>
      <c r="N94" s="27">
        <f t="shared" si="6"/>
        <v>215</v>
      </c>
      <c r="O94" s="8">
        <f t="shared" si="7"/>
        <v>1</v>
      </c>
    </row>
    <row r="95" spans="1:15" x14ac:dyDescent="0.2">
      <c r="A95" s="17" t="s">
        <v>137</v>
      </c>
      <c r="B95" s="17" t="s">
        <v>138</v>
      </c>
      <c r="C95" s="17" t="s">
        <v>11</v>
      </c>
      <c r="D95" s="17" t="s">
        <v>12</v>
      </c>
      <c r="E95" s="26">
        <v>18</v>
      </c>
      <c r="F95" s="26">
        <v>18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/>
      <c r="M95" s="26">
        <v>0</v>
      </c>
      <c r="N95" s="27">
        <f t="shared" si="6"/>
        <v>36</v>
      </c>
      <c r="O95" s="8">
        <f t="shared" si="7"/>
        <v>1</v>
      </c>
    </row>
    <row r="96" spans="1:15" x14ac:dyDescent="0.2">
      <c r="A96" s="17" t="s">
        <v>139</v>
      </c>
      <c r="B96" s="17" t="s">
        <v>140</v>
      </c>
      <c r="C96" s="17" t="s">
        <v>11</v>
      </c>
      <c r="D96" s="17" t="s">
        <v>12</v>
      </c>
      <c r="E96" s="26">
        <v>43</v>
      </c>
      <c r="F96" s="26">
        <v>43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/>
      <c r="M96" s="26">
        <v>0</v>
      </c>
      <c r="N96" s="27">
        <f t="shared" si="6"/>
        <v>86</v>
      </c>
      <c r="O96" s="8">
        <f t="shared" si="7"/>
        <v>1</v>
      </c>
    </row>
    <row r="97" spans="1:15" x14ac:dyDescent="0.2">
      <c r="A97" s="17" t="s">
        <v>147</v>
      </c>
      <c r="B97" s="17" t="s">
        <v>148</v>
      </c>
      <c r="C97" s="17" t="s">
        <v>10</v>
      </c>
      <c r="D97" s="17" t="s">
        <v>5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72500</v>
      </c>
      <c r="K97" s="26">
        <v>0</v>
      </c>
      <c r="L97" s="26"/>
      <c r="M97" s="26">
        <v>0</v>
      </c>
      <c r="N97" s="27">
        <f t="shared" si="6"/>
        <v>72500</v>
      </c>
      <c r="O97" s="8">
        <f t="shared" si="7"/>
        <v>1</v>
      </c>
    </row>
    <row r="98" spans="1:15" x14ac:dyDescent="0.2">
      <c r="A98" s="18" t="s">
        <v>149</v>
      </c>
      <c r="B98" s="28" t="s">
        <v>150</v>
      </c>
      <c r="C98" s="18" t="s">
        <v>10</v>
      </c>
      <c r="D98" s="18" t="s">
        <v>5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/>
      <c r="M98" s="19">
        <v>6500</v>
      </c>
      <c r="N98" s="20">
        <f t="shared" si="6"/>
        <v>6500</v>
      </c>
      <c r="O98" s="8">
        <f t="shared" si="7"/>
        <v>0</v>
      </c>
    </row>
    <row r="99" spans="1:15" x14ac:dyDescent="0.2">
      <c r="A99" s="22"/>
      <c r="B99" s="22"/>
      <c r="C99" s="22" t="s">
        <v>9</v>
      </c>
      <c r="D99" s="22" t="s">
        <v>5</v>
      </c>
      <c r="E99" s="23">
        <v>0</v>
      </c>
      <c r="F99" s="23">
        <v>6500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/>
      <c r="M99" s="23">
        <v>0</v>
      </c>
      <c r="N99" s="24">
        <f t="shared" si="6"/>
        <v>6500</v>
      </c>
      <c r="O99" s="8">
        <f t="shared" si="7"/>
        <v>1</v>
      </c>
    </row>
    <row r="100" spans="1:15" x14ac:dyDescent="0.2">
      <c r="A100" s="18" t="s">
        <v>151</v>
      </c>
      <c r="B100" s="18" t="s">
        <v>52</v>
      </c>
      <c r="C100" s="18" t="s">
        <v>27</v>
      </c>
      <c r="D100" s="18" t="s">
        <v>5</v>
      </c>
      <c r="E100" s="19">
        <v>0</v>
      </c>
      <c r="F100" s="19">
        <v>70000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/>
      <c r="M100" s="19">
        <v>0</v>
      </c>
      <c r="N100" s="20">
        <f t="shared" si="6"/>
        <v>70000</v>
      </c>
      <c r="O100" s="8">
        <f t="shared" si="7"/>
        <v>1</v>
      </c>
    </row>
    <row r="101" spans="1:15" x14ac:dyDescent="0.2">
      <c r="A101" s="22"/>
      <c r="B101" s="22"/>
      <c r="C101" s="22" t="s">
        <v>56</v>
      </c>
      <c r="D101" s="22" t="s">
        <v>5</v>
      </c>
      <c r="E101" s="23">
        <v>0</v>
      </c>
      <c r="F101" s="23">
        <v>8000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/>
      <c r="M101" s="23">
        <v>0</v>
      </c>
      <c r="N101" s="24">
        <f t="shared" si="6"/>
        <v>8000</v>
      </c>
      <c r="O101" s="8">
        <f t="shared" si="7"/>
        <v>1</v>
      </c>
    </row>
    <row r="102" spans="1:15" x14ac:dyDescent="0.2">
      <c r="A102" s="17" t="s">
        <v>152</v>
      </c>
      <c r="B102" s="17" t="s">
        <v>153</v>
      </c>
      <c r="C102" s="17" t="s">
        <v>11</v>
      </c>
      <c r="D102" s="17" t="s">
        <v>12</v>
      </c>
      <c r="E102" s="26">
        <v>0</v>
      </c>
      <c r="F102" s="26">
        <v>79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/>
      <c r="M102" s="26">
        <v>0</v>
      </c>
      <c r="N102" s="27">
        <f t="shared" si="6"/>
        <v>79</v>
      </c>
      <c r="O102" s="8">
        <f t="shared" si="7"/>
        <v>1</v>
      </c>
    </row>
    <row r="103" spans="1:15" x14ac:dyDescent="0.2">
      <c r="A103" s="17" t="s">
        <v>154</v>
      </c>
      <c r="B103" s="17" t="s">
        <v>155</v>
      </c>
      <c r="C103" s="17" t="s">
        <v>11</v>
      </c>
      <c r="D103" s="17" t="s">
        <v>12</v>
      </c>
      <c r="E103" s="26">
        <v>43</v>
      </c>
      <c r="F103" s="26">
        <v>43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/>
      <c r="M103" s="26">
        <v>0</v>
      </c>
      <c r="N103" s="27">
        <f t="shared" si="6"/>
        <v>86</v>
      </c>
      <c r="O103" s="8">
        <f t="shared" si="7"/>
        <v>1</v>
      </c>
    </row>
    <row r="104" spans="1:15" x14ac:dyDescent="0.2">
      <c r="A104" s="17" t="s">
        <v>156</v>
      </c>
      <c r="B104" s="17" t="s">
        <v>157</v>
      </c>
      <c r="C104" s="17" t="s">
        <v>158</v>
      </c>
      <c r="D104" s="17" t="s">
        <v>5</v>
      </c>
      <c r="E104" s="26">
        <v>0</v>
      </c>
      <c r="F104" s="26">
        <v>145000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/>
      <c r="M104" s="26">
        <v>0</v>
      </c>
      <c r="N104" s="27">
        <f t="shared" si="6"/>
        <v>145000</v>
      </c>
      <c r="O104" s="8">
        <f t="shared" si="7"/>
        <v>1</v>
      </c>
    </row>
    <row r="105" spans="1:15" x14ac:dyDescent="0.2">
      <c r="A105" s="17" t="s">
        <v>143</v>
      </c>
      <c r="B105" s="17" t="s">
        <v>144</v>
      </c>
      <c r="C105" s="17" t="s">
        <v>11</v>
      </c>
      <c r="D105" s="17" t="s">
        <v>12</v>
      </c>
      <c r="E105" s="26">
        <v>31</v>
      </c>
      <c r="F105" s="26">
        <v>93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/>
      <c r="M105" s="26">
        <v>0</v>
      </c>
      <c r="N105" s="27">
        <f t="shared" si="6"/>
        <v>124</v>
      </c>
      <c r="O105" s="8">
        <f t="shared" si="7"/>
        <v>1</v>
      </c>
    </row>
    <row r="106" spans="1:15" x14ac:dyDescent="0.2">
      <c r="A106" s="17" t="s">
        <v>159</v>
      </c>
      <c r="B106" s="17" t="s">
        <v>160</v>
      </c>
      <c r="C106" s="17" t="s">
        <v>11</v>
      </c>
      <c r="D106" s="17" t="s">
        <v>12</v>
      </c>
      <c r="E106" s="26">
        <v>0</v>
      </c>
      <c r="F106" s="26">
        <v>0</v>
      </c>
      <c r="G106" s="26">
        <v>0</v>
      </c>
      <c r="H106" s="26">
        <v>0</v>
      </c>
      <c r="I106" s="26">
        <v>112</v>
      </c>
      <c r="J106" s="26">
        <v>0</v>
      </c>
      <c r="K106" s="26">
        <v>0</v>
      </c>
      <c r="L106" s="26"/>
      <c r="M106" s="26">
        <v>0</v>
      </c>
      <c r="N106" s="27">
        <f t="shared" si="6"/>
        <v>112</v>
      </c>
      <c r="O106" s="8">
        <f t="shared" si="7"/>
        <v>1</v>
      </c>
    </row>
    <row r="107" spans="1:15" x14ac:dyDescent="0.2">
      <c r="A107" s="17" t="s">
        <v>145</v>
      </c>
      <c r="B107" s="17" t="s">
        <v>146</v>
      </c>
      <c r="C107" s="17" t="s">
        <v>11</v>
      </c>
      <c r="D107" s="17" t="s">
        <v>12</v>
      </c>
      <c r="E107" s="26">
        <v>0</v>
      </c>
      <c r="F107" s="26">
        <v>210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/>
      <c r="M107" s="26">
        <v>0</v>
      </c>
      <c r="N107" s="27">
        <f t="shared" si="6"/>
        <v>210</v>
      </c>
      <c r="O107" s="8">
        <f t="shared" si="7"/>
        <v>1</v>
      </c>
    </row>
    <row r="108" spans="1:15" x14ac:dyDescent="0.2">
      <c r="A108" s="22" t="s">
        <v>161</v>
      </c>
      <c r="B108" s="22" t="s">
        <v>162</v>
      </c>
      <c r="C108" s="22" t="s">
        <v>11</v>
      </c>
      <c r="D108" s="22" t="s">
        <v>12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80</v>
      </c>
      <c r="K108" s="23">
        <v>0</v>
      </c>
      <c r="L108" s="23"/>
      <c r="M108" s="23">
        <v>0</v>
      </c>
      <c r="N108" s="24">
        <f t="shared" si="6"/>
        <v>80</v>
      </c>
      <c r="O108" s="8">
        <f t="shared" si="7"/>
        <v>1</v>
      </c>
    </row>
    <row r="109" spans="1:15" x14ac:dyDescent="0.2">
      <c r="A109" s="22" t="s">
        <v>163</v>
      </c>
      <c r="B109" s="22" t="s">
        <v>164</v>
      </c>
      <c r="C109" s="22" t="s">
        <v>11</v>
      </c>
      <c r="D109" s="22" t="s">
        <v>12</v>
      </c>
      <c r="E109" s="23">
        <v>0</v>
      </c>
      <c r="F109" s="23">
        <v>0</v>
      </c>
      <c r="G109" s="23">
        <v>132</v>
      </c>
      <c r="H109" s="23">
        <v>0</v>
      </c>
      <c r="I109" s="23">
        <v>0</v>
      </c>
      <c r="J109" s="23">
        <v>0</v>
      </c>
      <c r="K109" s="23">
        <v>0</v>
      </c>
      <c r="L109" s="23"/>
      <c r="M109" s="23">
        <v>0</v>
      </c>
      <c r="N109" s="24">
        <f t="shared" si="6"/>
        <v>132</v>
      </c>
      <c r="O109" s="8">
        <f t="shared" si="7"/>
        <v>1</v>
      </c>
    </row>
    <row r="110" spans="1:15" x14ac:dyDescent="0.2">
      <c r="A110" s="22" t="s">
        <v>165</v>
      </c>
      <c r="B110" s="22" t="s">
        <v>166</v>
      </c>
      <c r="C110" s="22" t="s">
        <v>11</v>
      </c>
      <c r="D110" s="22" t="s">
        <v>12</v>
      </c>
      <c r="E110" s="23">
        <v>0</v>
      </c>
      <c r="F110" s="23">
        <v>0</v>
      </c>
      <c r="G110" s="23">
        <v>150</v>
      </c>
      <c r="H110" s="23">
        <v>0</v>
      </c>
      <c r="I110" s="23">
        <v>0</v>
      </c>
      <c r="J110" s="23">
        <v>0</v>
      </c>
      <c r="K110" s="23">
        <v>0</v>
      </c>
      <c r="L110" s="23"/>
      <c r="M110" s="23">
        <v>0</v>
      </c>
      <c r="N110" s="24">
        <f t="shared" si="6"/>
        <v>150</v>
      </c>
      <c r="O110" s="8">
        <f t="shared" si="7"/>
        <v>1</v>
      </c>
    </row>
    <row r="111" spans="1:15" ht="13.5" thickBot="1" x14ac:dyDescent="0.25">
      <c r="A111" s="22" t="s">
        <v>167</v>
      </c>
      <c r="B111" s="22" t="s">
        <v>168</v>
      </c>
      <c r="C111" s="22" t="s">
        <v>11</v>
      </c>
      <c r="D111" s="22" t="s">
        <v>12</v>
      </c>
      <c r="E111" s="23">
        <v>0</v>
      </c>
      <c r="F111" s="23">
        <v>0</v>
      </c>
      <c r="G111" s="23">
        <v>18</v>
      </c>
      <c r="H111" s="23">
        <v>0</v>
      </c>
      <c r="I111" s="23">
        <v>0</v>
      </c>
      <c r="J111" s="23">
        <v>0</v>
      </c>
      <c r="K111" s="23">
        <v>0</v>
      </c>
      <c r="L111" s="23"/>
      <c r="M111" s="23">
        <v>0</v>
      </c>
      <c r="N111" s="24">
        <f t="shared" si="6"/>
        <v>18</v>
      </c>
      <c r="O111" s="8">
        <f t="shared" si="7"/>
        <v>1</v>
      </c>
    </row>
    <row r="112" spans="1:15" ht="20.100000000000001" customHeight="1" x14ac:dyDescent="0.2">
      <c r="A112" s="83" t="s">
        <v>233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</row>
    <row r="113" spans="1:15" s="18" customFormat="1" x14ac:dyDescent="0.2">
      <c r="A113" s="17" t="s">
        <v>57</v>
      </c>
      <c r="B113" s="17" t="s">
        <v>47</v>
      </c>
      <c r="C113" s="17" t="s">
        <v>11</v>
      </c>
      <c r="D113" s="17" t="s">
        <v>12</v>
      </c>
      <c r="E113" s="26">
        <v>0</v>
      </c>
      <c r="F113" s="26">
        <v>5</v>
      </c>
      <c r="G113" s="26">
        <v>5</v>
      </c>
      <c r="H113" s="26">
        <v>10</v>
      </c>
      <c r="I113" s="26">
        <v>10</v>
      </c>
      <c r="J113" s="26">
        <v>10</v>
      </c>
      <c r="K113" s="26">
        <v>10</v>
      </c>
      <c r="L113" s="26"/>
      <c r="M113" s="26">
        <v>35</v>
      </c>
      <c r="N113" s="27">
        <f t="shared" ref="N113:N122" si="8">SUM(E113:M113)</f>
        <v>85</v>
      </c>
      <c r="O113" s="21">
        <f>SUM(E113:L113)/N113</f>
        <v>0.58823529411764708</v>
      </c>
    </row>
    <row r="114" spans="1:15" s="18" customFormat="1" x14ac:dyDescent="0.2">
      <c r="A114" s="18" t="s">
        <v>203</v>
      </c>
      <c r="B114" s="18" t="s">
        <v>47</v>
      </c>
      <c r="C114" s="18" t="s">
        <v>11</v>
      </c>
      <c r="D114" s="18" t="s">
        <v>12</v>
      </c>
      <c r="E114" s="19">
        <v>0</v>
      </c>
      <c r="F114" s="19">
        <v>0</v>
      </c>
      <c r="G114" s="19">
        <v>0</v>
      </c>
      <c r="H114" s="19">
        <v>30</v>
      </c>
      <c r="I114" s="19">
        <v>25</v>
      </c>
      <c r="J114" s="19">
        <v>25</v>
      </c>
      <c r="K114" s="19">
        <v>25</v>
      </c>
      <c r="L114" s="19"/>
      <c r="M114" s="19">
        <v>1095</v>
      </c>
      <c r="N114" s="20">
        <f t="shared" si="8"/>
        <v>1200</v>
      </c>
      <c r="O114" s="21">
        <f>SUM(E114:L114)/N114</f>
        <v>8.7499999999999994E-2</v>
      </c>
    </row>
    <row r="115" spans="1:15" s="18" customFormat="1" x14ac:dyDescent="0.2">
      <c r="C115" s="18" t="s">
        <v>13</v>
      </c>
      <c r="D115" s="18" t="s">
        <v>12</v>
      </c>
      <c r="E115" s="19">
        <v>0</v>
      </c>
      <c r="F115" s="19">
        <v>0</v>
      </c>
      <c r="G115" s="19">
        <v>0</v>
      </c>
      <c r="H115" s="19">
        <v>150</v>
      </c>
      <c r="I115" s="19">
        <v>100</v>
      </c>
      <c r="J115" s="19">
        <v>0</v>
      </c>
      <c r="K115" s="19">
        <v>150</v>
      </c>
      <c r="L115" s="19"/>
      <c r="M115" s="19">
        <v>0</v>
      </c>
      <c r="N115" s="20">
        <f t="shared" si="8"/>
        <v>400</v>
      </c>
      <c r="O115" s="21">
        <f t="shared" ref="O115:O122" si="9">SUM(E115:L115)/N115</f>
        <v>1</v>
      </c>
    </row>
    <row r="116" spans="1:15" s="18" customFormat="1" x14ac:dyDescent="0.2">
      <c r="A116" s="22"/>
      <c r="B116" s="22"/>
      <c r="C116" s="22" t="s">
        <v>14</v>
      </c>
      <c r="D116" s="22" t="s">
        <v>5</v>
      </c>
      <c r="E116" s="23">
        <v>0</v>
      </c>
      <c r="F116" s="23">
        <v>0</v>
      </c>
      <c r="G116" s="23">
        <v>0</v>
      </c>
      <c r="H116" s="23">
        <v>50000</v>
      </c>
      <c r="I116" s="23">
        <v>50000</v>
      </c>
      <c r="J116" s="23">
        <v>50000</v>
      </c>
      <c r="K116" s="23">
        <v>50000</v>
      </c>
      <c r="L116" s="23"/>
      <c r="M116" s="23">
        <v>0</v>
      </c>
      <c r="N116" s="24">
        <f t="shared" si="8"/>
        <v>200000</v>
      </c>
      <c r="O116" s="21">
        <f t="shared" si="9"/>
        <v>1</v>
      </c>
    </row>
    <row r="117" spans="1:15" s="18" customFormat="1" x14ac:dyDescent="0.2">
      <c r="A117" s="17" t="s">
        <v>80</v>
      </c>
      <c r="B117" s="17" t="s">
        <v>47</v>
      </c>
      <c r="C117" s="17" t="s">
        <v>11</v>
      </c>
      <c r="D117" s="17" t="s">
        <v>12</v>
      </c>
      <c r="E117" s="26">
        <v>0</v>
      </c>
      <c r="F117" s="26">
        <v>0</v>
      </c>
      <c r="G117" s="26">
        <v>10</v>
      </c>
      <c r="H117" s="26">
        <v>10</v>
      </c>
      <c r="I117" s="26">
        <v>10</v>
      </c>
      <c r="J117" s="26">
        <v>10</v>
      </c>
      <c r="K117" s="26">
        <v>10</v>
      </c>
      <c r="L117" s="26"/>
      <c r="M117" s="26">
        <v>114</v>
      </c>
      <c r="N117" s="27">
        <f t="shared" si="8"/>
        <v>164</v>
      </c>
      <c r="O117" s="21">
        <f t="shared" si="9"/>
        <v>0.3048780487804878</v>
      </c>
    </row>
    <row r="118" spans="1:15" s="18" customFormat="1" x14ac:dyDescent="0.2">
      <c r="A118" s="17" t="s">
        <v>85</v>
      </c>
      <c r="B118" s="17" t="s">
        <v>47</v>
      </c>
      <c r="C118" s="17" t="s">
        <v>11</v>
      </c>
      <c r="D118" s="17" t="s">
        <v>12</v>
      </c>
      <c r="E118" s="26">
        <v>0</v>
      </c>
      <c r="F118" s="26">
        <v>0</v>
      </c>
      <c r="G118" s="26">
        <v>5</v>
      </c>
      <c r="H118" s="26">
        <v>5</v>
      </c>
      <c r="I118" s="26">
        <v>5</v>
      </c>
      <c r="J118" s="26">
        <v>5</v>
      </c>
      <c r="K118" s="26">
        <v>5</v>
      </c>
      <c r="L118" s="26"/>
      <c r="M118" s="26">
        <v>3</v>
      </c>
      <c r="N118" s="27">
        <f t="shared" si="8"/>
        <v>28</v>
      </c>
      <c r="O118" s="21">
        <f t="shared" si="9"/>
        <v>0.8928571428571429</v>
      </c>
    </row>
    <row r="119" spans="1:15" s="18" customFormat="1" x14ac:dyDescent="0.2">
      <c r="A119" s="18" t="s">
        <v>30</v>
      </c>
      <c r="B119" s="18" t="s">
        <v>201</v>
      </c>
      <c r="C119" s="18" t="s">
        <v>125</v>
      </c>
      <c r="D119" s="18" t="s">
        <v>5</v>
      </c>
      <c r="E119" s="32">
        <v>0</v>
      </c>
      <c r="F119" s="19">
        <v>0</v>
      </c>
      <c r="G119" s="19">
        <v>0</v>
      </c>
      <c r="H119" s="19">
        <v>10000</v>
      </c>
      <c r="I119" s="19">
        <v>50000</v>
      </c>
      <c r="J119" s="19">
        <v>50000</v>
      </c>
      <c r="K119" s="19">
        <v>0</v>
      </c>
      <c r="L119" s="19"/>
      <c r="M119" s="19">
        <v>90000</v>
      </c>
      <c r="N119" s="20">
        <f t="shared" si="8"/>
        <v>200000</v>
      </c>
      <c r="O119" s="21">
        <f t="shared" si="9"/>
        <v>0.55000000000000004</v>
      </c>
    </row>
    <row r="120" spans="1:15" s="18" customFormat="1" x14ac:dyDescent="0.2">
      <c r="A120" s="22"/>
      <c r="B120" s="22" t="s">
        <v>202</v>
      </c>
      <c r="C120" s="22" t="s">
        <v>4</v>
      </c>
      <c r="D120" s="22" t="s">
        <v>5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/>
      <c r="M120" s="23">
        <v>1970000</v>
      </c>
      <c r="N120" s="24">
        <f t="shared" si="8"/>
        <v>1970000</v>
      </c>
      <c r="O120" s="21">
        <f t="shared" si="9"/>
        <v>0</v>
      </c>
    </row>
    <row r="121" spans="1:15" s="18" customFormat="1" x14ac:dyDescent="0.2">
      <c r="A121" s="17" t="s">
        <v>126</v>
      </c>
      <c r="B121" s="17" t="s">
        <v>47</v>
      </c>
      <c r="C121" s="17" t="s">
        <v>14</v>
      </c>
      <c r="D121" s="17" t="s">
        <v>5</v>
      </c>
      <c r="E121" s="23">
        <v>0</v>
      </c>
      <c r="F121" s="26">
        <v>0</v>
      </c>
      <c r="G121" s="26">
        <v>20000</v>
      </c>
      <c r="H121" s="26">
        <v>60000</v>
      </c>
      <c r="I121" s="26">
        <v>10000</v>
      </c>
      <c r="J121" s="26">
        <v>10000</v>
      </c>
      <c r="K121" s="26">
        <v>0</v>
      </c>
      <c r="L121" s="26"/>
      <c r="M121" s="26">
        <v>0</v>
      </c>
      <c r="N121" s="27">
        <f t="shared" si="8"/>
        <v>100000</v>
      </c>
      <c r="O121" s="21">
        <f t="shared" si="9"/>
        <v>1</v>
      </c>
    </row>
    <row r="122" spans="1:15" s="18" customFormat="1" ht="13.5" thickBot="1" x14ac:dyDescent="0.25">
      <c r="A122" s="22" t="s">
        <v>205</v>
      </c>
      <c r="B122" s="22" t="s">
        <v>47</v>
      </c>
      <c r="C122" s="22" t="s">
        <v>11</v>
      </c>
      <c r="D122" s="22" t="s">
        <v>12</v>
      </c>
      <c r="E122" s="23">
        <v>0</v>
      </c>
      <c r="F122" s="23">
        <v>3</v>
      </c>
      <c r="G122" s="23">
        <v>5</v>
      </c>
      <c r="H122" s="23">
        <v>5</v>
      </c>
      <c r="I122" s="23">
        <v>5</v>
      </c>
      <c r="J122" s="23">
        <v>5</v>
      </c>
      <c r="K122" s="23">
        <v>5</v>
      </c>
      <c r="L122" s="23"/>
      <c r="M122" s="23">
        <v>10</v>
      </c>
      <c r="N122" s="24">
        <f t="shared" si="8"/>
        <v>38</v>
      </c>
      <c r="O122" s="21">
        <f t="shared" si="9"/>
        <v>0.73684210526315785</v>
      </c>
    </row>
    <row r="123" spans="1:15" ht="20.100000000000001" customHeight="1" x14ac:dyDescent="0.2">
      <c r="A123" s="83" t="s">
        <v>174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</row>
    <row r="124" spans="1:15" s="18" customFormat="1" x14ac:dyDescent="0.2">
      <c r="A124" s="35" t="s">
        <v>208</v>
      </c>
      <c r="B124" s="36" t="s">
        <v>41</v>
      </c>
      <c r="C124" s="36" t="s">
        <v>11</v>
      </c>
      <c r="D124" s="37" t="s">
        <v>12</v>
      </c>
      <c r="E124" s="37">
        <v>5</v>
      </c>
      <c r="F124" s="37">
        <v>2</v>
      </c>
      <c r="G124" s="37">
        <v>1</v>
      </c>
      <c r="H124" s="37">
        <v>1</v>
      </c>
      <c r="I124" s="37">
        <v>1</v>
      </c>
      <c r="J124" s="37">
        <v>1</v>
      </c>
      <c r="K124" s="37">
        <v>1</v>
      </c>
      <c r="L124" s="37"/>
      <c r="M124" s="38">
        <v>1</v>
      </c>
      <c r="N124" s="39">
        <f t="shared" ref="N124:N137" si="10">SUM(E124:M124)</f>
        <v>13</v>
      </c>
      <c r="O124" s="40">
        <f>SUM(E124:L124)/N124</f>
        <v>0.92307692307692313</v>
      </c>
    </row>
    <row r="125" spans="1:15" s="18" customFormat="1" ht="12.75" customHeight="1" x14ac:dyDescent="0.2">
      <c r="A125" s="22" t="s">
        <v>40</v>
      </c>
      <c r="B125" s="22" t="s">
        <v>41</v>
      </c>
      <c r="C125" s="22" t="s">
        <v>11</v>
      </c>
      <c r="D125" s="22" t="s">
        <v>12</v>
      </c>
      <c r="E125" s="23">
        <v>0</v>
      </c>
      <c r="F125" s="23">
        <v>2</v>
      </c>
      <c r="G125" s="23">
        <v>3</v>
      </c>
      <c r="H125" s="23">
        <v>3</v>
      </c>
      <c r="I125" s="23">
        <v>2</v>
      </c>
      <c r="J125" s="23">
        <v>1</v>
      </c>
      <c r="K125" s="23">
        <v>0</v>
      </c>
      <c r="L125" s="23"/>
      <c r="M125" s="23">
        <v>0</v>
      </c>
      <c r="N125" s="24">
        <f t="shared" si="10"/>
        <v>11</v>
      </c>
      <c r="O125" s="40">
        <f t="shared" ref="O125:O162" si="11">SUM(E125:L125)/N125</f>
        <v>1</v>
      </c>
    </row>
    <row r="126" spans="1:15" s="18" customFormat="1" ht="12.75" customHeight="1" x14ac:dyDescent="0.2">
      <c r="A126" s="22" t="s">
        <v>43</v>
      </c>
      <c r="B126" s="22" t="s">
        <v>41</v>
      </c>
      <c r="C126" s="22" t="s">
        <v>11</v>
      </c>
      <c r="D126" s="22" t="s">
        <v>12</v>
      </c>
      <c r="E126" s="23">
        <v>0</v>
      </c>
      <c r="F126" s="23">
        <v>0</v>
      </c>
      <c r="G126" s="23">
        <v>2</v>
      </c>
      <c r="H126" s="23">
        <v>3</v>
      </c>
      <c r="I126" s="23">
        <v>10</v>
      </c>
      <c r="J126" s="23">
        <v>10</v>
      </c>
      <c r="K126" s="23">
        <v>6</v>
      </c>
      <c r="L126" s="23"/>
      <c r="M126" s="23">
        <v>14</v>
      </c>
      <c r="N126" s="24">
        <f t="shared" si="10"/>
        <v>45</v>
      </c>
      <c r="O126" s="40">
        <f t="shared" si="11"/>
        <v>0.68888888888888888</v>
      </c>
    </row>
    <row r="127" spans="1:15" s="18" customFormat="1" ht="12.75" customHeight="1" x14ac:dyDescent="0.2">
      <c r="A127" s="22" t="s">
        <v>46</v>
      </c>
      <c r="B127" s="22" t="s">
        <v>41</v>
      </c>
      <c r="C127" s="22" t="s">
        <v>11</v>
      </c>
      <c r="D127" s="22" t="s">
        <v>12</v>
      </c>
      <c r="E127" s="23">
        <v>4</v>
      </c>
      <c r="F127" s="23">
        <v>5</v>
      </c>
      <c r="G127" s="23">
        <v>9</v>
      </c>
      <c r="H127" s="23">
        <v>0</v>
      </c>
      <c r="I127" s="23">
        <v>0</v>
      </c>
      <c r="J127" s="23">
        <v>0</v>
      </c>
      <c r="K127" s="23">
        <v>0</v>
      </c>
      <c r="L127" s="23"/>
      <c r="M127" s="23">
        <v>0</v>
      </c>
      <c r="N127" s="24">
        <f t="shared" si="10"/>
        <v>18</v>
      </c>
      <c r="O127" s="40">
        <f t="shared" si="11"/>
        <v>1</v>
      </c>
    </row>
    <row r="128" spans="1:15" s="18" customFormat="1" ht="12.75" customHeight="1" x14ac:dyDescent="0.2">
      <c r="A128" s="22" t="s">
        <v>209</v>
      </c>
      <c r="B128" s="22" t="s">
        <v>41</v>
      </c>
      <c r="C128" s="22" t="s">
        <v>11</v>
      </c>
      <c r="D128" s="22" t="s">
        <v>12</v>
      </c>
      <c r="E128" s="23">
        <v>2</v>
      </c>
      <c r="F128" s="23">
        <v>3</v>
      </c>
      <c r="G128" s="23">
        <v>2</v>
      </c>
      <c r="H128" s="23">
        <v>2</v>
      </c>
      <c r="I128" s="23">
        <v>3</v>
      </c>
      <c r="J128" s="23">
        <v>2</v>
      </c>
      <c r="K128" s="23">
        <v>1</v>
      </c>
      <c r="L128" s="23"/>
      <c r="M128" s="23">
        <v>0</v>
      </c>
      <c r="N128" s="24">
        <f t="shared" si="10"/>
        <v>15</v>
      </c>
      <c r="O128" s="40">
        <f t="shared" si="11"/>
        <v>1</v>
      </c>
    </row>
    <row r="129" spans="1:15" s="18" customFormat="1" ht="12.75" customHeight="1" x14ac:dyDescent="0.2">
      <c r="A129" s="22" t="s">
        <v>210</v>
      </c>
      <c r="B129" s="22" t="s">
        <v>41</v>
      </c>
      <c r="C129" s="22" t="s">
        <v>11</v>
      </c>
      <c r="D129" s="22" t="s">
        <v>12</v>
      </c>
      <c r="E129" s="23">
        <v>0</v>
      </c>
      <c r="F129" s="23">
        <v>4</v>
      </c>
      <c r="G129" s="23">
        <v>4</v>
      </c>
      <c r="H129" s="23">
        <v>8</v>
      </c>
      <c r="I129" s="23">
        <v>8</v>
      </c>
      <c r="J129" s="23">
        <v>9</v>
      </c>
      <c r="K129" s="23">
        <v>0</v>
      </c>
      <c r="L129" s="23"/>
      <c r="M129" s="23">
        <v>0</v>
      </c>
      <c r="N129" s="24">
        <f t="shared" si="10"/>
        <v>33</v>
      </c>
      <c r="O129" s="40">
        <f t="shared" si="11"/>
        <v>1</v>
      </c>
    </row>
    <row r="130" spans="1:15" s="18" customFormat="1" ht="12.75" customHeight="1" x14ac:dyDescent="0.2">
      <c r="A130" s="22" t="s">
        <v>48</v>
      </c>
      <c r="B130" s="22" t="s">
        <v>41</v>
      </c>
      <c r="C130" s="22" t="s">
        <v>11</v>
      </c>
      <c r="D130" s="22" t="s">
        <v>12</v>
      </c>
      <c r="E130" s="23">
        <v>0</v>
      </c>
      <c r="F130" s="23">
        <v>0</v>
      </c>
      <c r="G130" s="23">
        <v>4</v>
      </c>
      <c r="H130" s="23">
        <v>13</v>
      </c>
      <c r="I130" s="23">
        <v>12</v>
      </c>
      <c r="J130" s="23">
        <v>8</v>
      </c>
      <c r="K130" s="23">
        <v>2</v>
      </c>
      <c r="L130" s="23"/>
      <c r="M130" s="23">
        <v>3</v>
      </c>
      <c r="N130" s="24">
        <f t="shared" si="10"/>
        <v>42</v>
      </c>
      <c r="O130" s="40">
        <f t="shared" si="11"/>
        <v>0.9285714285714286</v>
      </c>
    </row>
    <row r="131" spans="1:15" s="18" customFormat="1" ht="12.75" customHeight="1" x14ac:dyDescent="0.2">
      <c r="A131" s="22" t="s">
        <v>50</v>
      </c>
      <c r="B131" s="22" t="s">
        <v>41</v>
      </c>
      <c r="C131" s="22" t="s">
        <v>11</v>
      </c>
      <c r="D131" s="22" t="s">
        <v>12</v>
      </c>
      <c r="E131" s="23">
        <v>0</v>
      </c>
      <c r="F131" s="23">
        <v>0</v>
      </c>
      <c r="G131" s="23">
        <v>5</v>
      </c>
      <c r="H131" s="23">
        <v>5</v>
      </c>
      <c r="I131" s="23">
        <v>5</v>
      </c>
      <c r="J131" s="23">
        <v>5</v>
      </c>
      <c r="K131" s="23">
        <v>0</v>
      </c>
      <c r="L131" s="23"/>
      <c r="M131" s="23">
        <v>0</v>
      </c>
      <c r="N131" s="24">
        <f t="shared" si="10"/>
        <v>20</v>
      </c>
      <c r="O131" s="40">
        <f t="shared" si="11"/>
        <v>1</v>
      </c>
    </row>
    <row r="132" spans="1:15" s="18" customFormat="1" ht="12.75" customHeight="1" x14ac:dyDescent="0.2">
      <c r="A132" s="22" t="s">
        <v>211</v>
      </c>
      <c r="B132" s="22" t="s">
        <v>41</v>
      </c>
      <c r="C132" s="22" t="s">
        <v>11</v>
      </c>
      <c r="D132" s="22" t="s">
        <v>12</v>
      </c>
      <c r="E132" s="23">
        <v>0</v>
      </c>
      <c r="F132" s="23">
        <v>2</v>
      </c>
      <c r="G132" s="23">
        <v>2</v>
      </c>
      <c r="H132" s="23">
        <v>0</v>
      </c>
      <c r="I132" s="23">
        <v>0</v>
      </c>
      <c r="J132" s="23">
        <v>0</v>
      </c>
      <c r="K132" s="23">
        <v>0</v>
      </c>
      <c r="L132" s="23"/>
      <c r="M132" s="23">
        <v>0</v>
      </c>
      <c r="N132" s="24">
        <f t="shared" si="10"/>
        <v>4</v>
      </c>
      <c r="O132" s="40">
        <f t="shared" si="11"/>
        <v>1</v>
      </c>
    </row>
    <row r="133" spans="1:15" s="18" customFormat="1" x14ac:dyDescent="0.2">
      <c r="A133" s="17" t="s">
        <v>204</v>
      </c>
      <c r="B133" s="17" t="s">
        <v>41</v>
      </c>
      <c r="C133" s="17" t="s">
        <v>11</v>
      </c>
      <c r="D133" s="17" t="s">
        <v>12</v>
      </c>
      <c r="E133" s="26">
        <v>0</v>
      </c>
      <c r="F133" s="26">
        <v>0</v>
      </c>
      <c r="G133" s="26">
        <v>2</v>
      </c>
      <c r="H133" s="26">
        <v>2</v>
      </c>
      <c r="I133" s="26">
        <v>2</v>
      </c>
      <c r="J133" s="26">
        <v>4</v>
      </c>
      <c r="K133" s="26">
        <v>0</v>
      </c>
      <c r="L133" s="26"/>
      <c r="M133" s="26">
        <v>0</v>
      </c>
      <c r="N133" s="27">
        <f t="shared" si="10"/>
        <v>10</v>
      </c>
      <c r="O133" s="40">
        <f t="shared" si="11"/>
        <v>1</v>
      </c>
    </row>
    <row r="134" spans="1:15" s="18" customFormat="1" x14ac:dyDescent="0.2">
      <c r="A134" s="17" t="s">
        <v>212</v>
      </c>
      <c r="B134" s="17" t="s">
        <v>41</v>
      </c>
      <c r="C134" s="17" t="s">
        <v>11</v>
      </c>
      <c r="D134" s="17" t="s">
        <v>12</v>
      </c>
      <c r="E134" s="26">
        <v>9</v>
      </c>
      <c r="F134" s="26">
        <v>3</v>
      </c>
      <c r="G134" s="26">
        <v>3</v>
      </c>
      <c r="H134" s="26">
        <v>3</v>
      </c>
      <c r="I134" s="26">
        <v>0</v>
      </c>
      <c r="J134" s="26">
        <v>0</v>
      </c>
      <c r="K134" s="26">
        <v>0</v>
      </c>
      <c r="L134" s="26"/>
      <c r="M134" s="26">
        <v>0</v>
      </c>
      <c r="N134" s="27">
        <f t="shared" si="10"/>
        <v>18</v>
      </c>
      <c r="O134" s="40">
        <f t="shared" si="11"/>
        <v>1</v>
      </c>
    </row>
    <row r="135" spans="1:15" s="18" customFormat="1" x14ac:dyDescent="0.2">
      <c r="A135" s="17" t="s">
        <v>213</v>
      </c>
      <c r="B135" s="17" t="s">
        <v>41</v>
      </c>
      <c r="C135" s="17" t="s">
        <v>11</v>
      </c>
      <c r="D135" s="17" t="s">
        <v>12</v>
      </c>
      <c r="E135" s="26">
        <v>0</v>
      </c>
      <c r="F135" s="26">
        <v>2</v>
      </c>
      <c r="G135" s="26">
        <v>2</v>
      </c>
      <c r="H135" s="26">
        <v>2</v>
      </c>
      <c r="I135" s="26">
        <v>1</v>
      </c>
      <c r="J135" s="26">
        <v>0</v>
      </c>
      <c r="K135" s="26">
        <v>0</v>
      </c>
      <c r="L135" s="26"/>
      <c r="M135" s="26">
        <v>0</v>
      </c>
      <c r="N135" s="27">
        <f t="shared" si="10"/>
        <v>7</v>
      </c>
      <c r="O135" s="40">
        <f t="shared" si="11"/>
        <v>1</v>
      </c>
    </row>
    <row r="136" spans="1:15" s="18" customFormat="1" x14ac:dyDescent="0.2">
      <c r="A136" s="17" t="s">
        <v>214</v>
      </c>
      <c r="B136" s="17" t="s">
        <v>41</v>
      </c>
      <c r="C136" s="17" t="s">
        <v>11</v>
      </c>
      <c r="D136" s="17" t="s">
        <v>12</v>
      </c>
      <c r="E136" s="26">
        <v>0</v>
      </c>
      <c r="F136" s="26">
        <v>0</v>
      </c>
      <c r="G136" s="26">
        <v>3</v>
      </c>
      <c r="H136" s="26">
        <v>3</v>
      </c>
      <c r="I136" s="26">
        <v>3</v>
      </c>
      <c r="J136" s="26">
        <v>2</v>
      </c>
      <c r="K136" s="26">
        <v>0</v>
      </c>
      <c r="L136" s="26"/>
      <c r="M136" s="26">
        <v>0</v>
      </c>
      <c r="N136" s="27">
        <f t="shared" si="10"/>
        <v>11</v>
      </c>
      <c r="O136" s="40">
        <f t="shared" si="11"/>
        <v>1</v>
      </c>
    </row>
    <row r="137" spans="1:15" s="18" customFormat="1" x14ac:dyDescent="0.2">
      <c r="A137" s="17" t="s">
        <v>215</v>
      </c>
      <c r="B137" s="17" t="s">
        <v>41</v>
      </c>
      <c r="C137" s="17" t="s">
        <v>11</v>
      </c>
      <c r="D137" s="17" t="s">
        <v>12</v>
      </c>
      <c r="E137" s="26">
        <v>17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/>
      <c r="M137" s="26">
        <v>0</v>
      </c>
      <c r="N137" s="27">
        <f t="shared" si="10"/>
        <v>17</v>
      </c>
      <c r="O137" s="40">
        <f t="shared" si="11"/>
        <v>1</v>
      </c>
    </row>
    <row r="138" spans="1:15" s="18" customFormat="1" x14ac:dyDescent="0.2">
      <c r="A138" s="17" t="s">
        <v>69</v>
      </c>
      <c r="B138" s="17" t="s">
        <v>41</v>
      </c>
      <c r="C138" s="17" t="s">
        <v>11</v>
      </c>
      <c r="D138" s="17" t="s">
        <v>12</v>
      </c>
      <c r="E138" s="26">
        <v>0</v>
      </c>
      <c r="F138" s="26">
        <v>2</v>
      </c>
      <c r="G138" s="26">
        <v>2</v>
      </c>
      <c r="H138" s="26">
        <v>6</v>
      </c>
      <c r="I138" s="26">
        <v>6</v>
      </c>
      <c r="J138" s="26">
        <v>5</v>
      </c>
      <c r="K138" s="26">
        <v>1</v>
      </c>
      <c r="L138" s="26"/>
      <c r="M138" s="26">
        <v>1</v>
      </c>
      <c r="N138" s="27">
        <v>23</v>
      </c>
      <c r="O138" s="40">
        <f t="shared" si="11"/>
        <v>0.95652173913043481</v>
      </c>
    </row>
    <row r="139" spans="1:15" s="18" customFormat="1" x14ac:dyDescent="0.2">
      <c r="A139" s="17" t="s">
        <v>216</v>
      </c>
      <c r="B139" s="17" t="s">
        <v>41</v>
      </c>
      <c r="C139" s="17" t="s">
        <v>11</v>
      </c>
      <c r="D139" s="17" t="s">
        <v>12</v>
      </c>
      <c r="E139" s="26">
        <v>2</v>
      </c>
      <c r="F139" s="26">
        <v>2</v>
      </c>
      <c r="G139" s="26">
        <v>5</v>
      </c>
      <c r="H139" s="26">
        <v>3</v>
      </c>
      <c r="I139" s="26">
        <v>1</v>
      </c>
      <c r="J139" s="26">
        <v>1</v>
      </c>
      <c r="K139" s="26">
        <v>1</v>
      </c>
      <c r="L139" s="26"/>
      <c r="M139" s="26">
        <v>0</v>
      </c>
      <c r="N139" s="27">
        <f t="shared" ref="N139:N147" si="12">SUM(E139:M139)</f>
        <v>15</v>
      </c>
      <c r="O139" s="40">
        <f t="shared" si="11"/>
        <v>1</v>
      </c>
    </row>
    <row r="140" spans="1:15" s="18" customFormat="1" x14ac:dyDescent="0.2">
      <c r="A140" s="17" t="s">
        <v>217</v>
      </c>
      <c r="B140" s="17" t="s">
        <v>41</v>
      </c>
      <c r="C140" s="17" t="s">
        <v>11</v>
      </c>
      <c r="D140" s="17" t="s">
        <v>12</v>
      </c>
      <c r="E140" s="26">
        <v>3</v>
      </c>
      <c r="F140" s="26">
        <v>1</v>
      </c>
      <c r="G140" s="26">
        <v>3</v>
      </c>
      <c r="H140" s="26">
        <v>3</v>
      </c>
      <c r="I140" s="26">
        <v>1</v>
      </c>
      <c r="J140" s="26">
        <v>0</v>
      </c>
      <c r="K140" s="26">
        <v>0</v>
      </c>
      <c r="L140" s="26"/>
      <c r="M140" s="26">
        <v>0</v>
      </c>
      <c r="N140" s="27">
        <f t="shared" si="12"/>
        <v>11</v>
      </c>
      <c r="O140" s="40">
        <f t="shared" si="11"/>
        <v>1</v>
      </c>
    </row>
    <row r="141" spans="1:15" s="18" customFormat="1" x14ac:dyDescent="0.2">
      <c r="A141" s="17" t="s">
        <v>81</v>
      </c>
      <c r="B141" s="17" t="s">
        <v>41</v>
      </c>
      <c r="C141" s="17" t="s">
        <v>11</v>
      </c>
      <c r="D141" s="17" t="s">
        <v>12</v>
      </c>
      <c r="E141" s="26">
        <v>0</v>
      </c>
      <c r="F141" s="26">
        <v>1</v>
      </c>
      <c r="G141" s="26">
        <v>4</v>
      </c>
      <c r="H141" s="26">
        <v>5</v>
      </c>
      <c r="I141" s="26">
        <v>5</v>
      </c>
      <c r="J141" s="26">
        <v>7</v>
      </c>
      <c r="K141" s="26">
        <v>0</v>
      </c>
      <c r="L141" s="26"/>
      <c r="M141" s="26">
        <v>0</v>
      </c>
      <c r="N141" s="27">
        <f t="shared" si="12"/>
        <v>22</v>
      </c>
      <c r="O141" s="40">
        <f t="shared" si="11"/>
        <v>1</v>
      </c>
    </row>
    <row r="142" spans="1:15" s="18" customFormat="1" x14ac:dyDescent="0.2">
      <c r="A142" s="17" t="s">
        <v>82</v>
      </c>
      <c r="B142" s="17" t="s">
        <v>41</v>
      </c>
      <c r="C142" s="17" t="s">
        <v>11</v>
      </c>
      <c r="D142" s="17" t="s">
        <v>12</v>
      </c>
      <c r="E142" s="26">
        <v>0</v>
      </c>
      <c r="F142" s="26">
        <v>5</v>
      </c>
      <c r="G142" s="26">
        <v>5</v>
      </c>
      <c r="H142" s="26">
        <v>5</v>
      </c>
      <c r="I142" s="26">
        <v>5</v>
      </c>
      <c r="J142" s="26">
        <v>5</v>
      </c>
      <c r="K142" s="26">
        <v>5</v>
      </c>
      <c r="L142" s="26"/>
      <c r="M142" s="26">
        <v>0</v>
      </c>
      <c r="N142" s="27">
        <f t="shared" si="12"/>
        <v>30</v>
      </c>
      <c r="O142" s="40">
        <f t="shared" si="11"/>
        <v>1</v>
      </c>
    </row>
    <row r="143" spans="1:15" s="18" customFormat="1" x14ac:dyDescent="0.2">
      <c r="A143" s="17" t="s">
        <v>84</v>
      </c>
      <c r="B143" s="17" t="s">
        <v>41</v>
      </c>
      <c r="C143" s="17" t="s">
        <v>11</v>
      </c>
      <c r="D143" s="17" t="s">
        <v>12</v>
      </c>
      <c r="E143" s="26">
        <v>0</v>
      </c>
      <c r="F143" s="26">
        <v>0</v>
      </c>
      <c r="G143" s="26">
        <v>2</v>
      </c>
      <c r="H143" s="26">
        <v>2</v>
      </c>
      <c r="I143" s="26">
        <v>2</v>
      </c>
      <c r="J143" s="26">
        <v>4</v>
      </c>
      <c r="K143" s="26">
        <v>3</v>
      </c>
      <c r="L143" s="26"/>
      <c r="M143" s="26">
        <v>3</v>
      </c>
      <c r="N143" s="27">
        <f t="shared" si="12"/>
        <v>16</v>
      </c>
      <c r="O143" s="40">
        <f t="shared" si="11"/>
        <v>0.8125</v>
      </c>
    </row>
    <row r="144" spans="1:15" s="18" customFormat="1" x14ac:dyDescent="0.2">
      <c r="A144" s="17" t="s">
        <v>37</v>
      </c>
      <c r="B144" s="17" t="s">
        <v>41</v>
      </c>
      <c r="C144" s="17" t="s">
        <v>11</v>
      </c>
      <c r="D144" s="17" t="s">
        <v>12</v>
      </c>
      <c r="E144" s="26">
        <v>0</v>
      </c>
      <c r="F144" s="26">
        <v>0</v>
      </c>
      <c r="G144" s="26">
        <v>10</v>
      </c>
      <c r="H144" s="26">
        <v>10</v>
      </c>
      <c r="I144" s="26">
        <v>10</v>
      </c>
      <c r="J144" s="26">
        <v>26</v>
      </c>
      <c r="K144" s="26">
        <v>15</v>
      </c>
      <c r="L144" s="26"/>
      <c r="M144" s="26">
        <v>69</v>
      </c>
      <c r="N144" s="27">
        <f t="shared" si="12"/>
        <v>140</v>
      </c>
      <c r="O144" s="40">
        <f t="shared" si="11"/>
        <v>0.50714285714285712</v>
      </c>
    </row>
    <row r="145" spans="1:15" s="18" customFormat="1" x14ac:dyDescent="0.2">
      <c r="A145" s="17" t="s">
        <v>225</v>
      </c>
      <c r="B145" s="17" t="s">
        <v>41</v>
      </c>
      <c r="C145" s="17" t="s">
        <v>11</v>
      </c>
      <c r="D145" s="17" t="s">
        <v>12</v>
      </c>
      <c r="E145" s="26">
        <v>0</v>
      </c>
      <c r="F145" s="26">
        <v>5</v>
      </c>
      <c r="G145" s="26">
        <v>5</v>
      </c>
      <c r="H145" s="26">
        <v>5</v>
      </c>
      <c r="I145" s="26">
        <v>5</v>
      </c>
      <c r="J145" s="26">
        <v>5</v>
      </c>
      <c r="K145" s="26">
        <v>5</v>
      </c>
      <c r="L145" s="26"/>
      <c r="M145" s="26">
        <v>25</v>
      </c>
      <c r="N145" s="27">
        <f t="shared" si="12"/>
        <v>55</v>
      </c>
      <c r="O145" s="40">
        <f t="shared" si="11"/>
        <v>0.54545454545454541</v>
      </c>
    </row>
    <row r="146" spans="1:15" s="18" customFormat="1" x14ac:dyDescent="0.2">
      <c r="A146" s="17" t="s">
        <v>218</v>
      </c>
      <c r="B146" s="17" t="s">
        <v>41</v>
      </c>
      <c r="C146" s="17" t="s">
        <v>11</v>
      </c>
      <c r="D146" s="17" t="s">
        <v>12</v>
      </c>
      <c r="E146" s="26">
        <v>0</v>
      </c>
      <c r="F146" s="26">
        <v>1</v>
      </c>
      <c r="G146" s="26">
        <v>1</v>
      </c>
      <c r="H146" s="26">
        <v>1</v>
      </c>
      <c r="I146" s="26">
        <v>1</v>
      </c>
      <c r="J146" s="26">
        <v>1</v>
      </c>
      <c r="K146" s="26">
        <v>1</v>
      </c>
      <c r="L146" s="26"/>
      <c r="M146" s="26">
        <v>2</v>
      </c>
      <c r="N146" s="27">
        <f t="shared" si="12"/>
        <v>8</v>
      </c>
      <c r="O146" s="40">
        <f t="shared" si="11"/>
        <v>0.75</v>
      </c>
    </row>
    <row r="147" spans="1:15" s="18" customFormat="1" x14ac:dyDescent="0.2">
      <c r="A147" s="17" t="s">
        <v>224</v>
      </c>
      <c r="B147" s="17" t="s">
        <v>41</v>
      </c>
      <c r="C147" s="17" t="s">
        <v>11</v>
      </c>
      <c r="D147" s="17" t="s">
        <v>12</v>
      </c>
      <c r="E147" s="26">
        <v>0</v>
      </c>
      <c r="F147" s="26">
        <v>0</v>
      </c>
      <c r="G147" s="26">
        <v>3</v>
      </c>
      <c r="H147" s="26">
        <v>3</v>
      </c>
      <c r="I147" s="26">
        <v>3</v>
      </c>
      <c r="J147" s="26">
        <v>2</v>
      </c>
      <c r="K147" s="26">
        <v>0</v>
      </c>
      <c r="L147" s="26"/>
      <c r="M147" s="26">
        <v>0</v>
      </c>
      <c r="N147" s="27">
        <f t="shared" si="12"/>
        <v>11</v>
      </c>
      <c r="O147" s="40">
        <f t="shared" si="11"/>
        <v>1</v>
      </c>
    </row>
    <row r="148" spans="1:15" s="18" customFormat="1" x14ac:dyDescent="0.2">
      <c r="A148" s="17" t="s">
        <v>219</v>
      </c>
      <c r="B148" s="17" t="s">
        <v>41</v>
      </c>
      <c r="C148" s="17" t="s">
        <v>11</v>
      </c>
      <c r="D148" s="17" t="s">
        <v>12</v>
      </c>
      <c r="E148" s="26">
        <v>1</v>
      </c>
      <c r="F148" s="26">
        <v>2</v>
      </c>
      <c r="G148" s="26">
        <v>3</v>
      </c>
      <c r="H148" s="26">
        <v>3</v>
      </c>
      <c r="I148" s="26">
        <v>3</v>
      </c>
      <c r="J148" s="26">
        <v>3</v>
      </c>
      <c r="K148" s="26">
        <v>3</v>
      </c>
      <c r="L148" s="26"/>
      <c r="M148" s="26">
        <v>3</v>
      </c>
      <c r="N148" s="27">
        <v>24</v>
      </c>
      <c r="O148" s="40">
        <f t="shared" si="11"/>
        <v>0.75</v>
      </c>
    </row>
    <row r="149" spans="1:15" s="18" customFormat="1" x14ac:dyDescent="0.2">
      <c r="A149" s="17" t="s">
        <v>97</v>
      </c>
      <c r="B149" s="17" t="s">
        <v>41</v>
      </c>
      <c r="C149" s="17" t="s">
        <v>11</v>
      </c>
      <c r="D149" s="17" t="s">
        <v>12</v>
      </c>
      <c r="E149" s="26">
        <v>0</v>
      </c>
      <c r="F149" s="26">
        <v>1</v>
      </c>
      <c r="G149" s="26">
        <v>2</v>
      </c>
      <c r="H149" s="26">
        <v>3</v>
      </c>
      <c r="I149" s="26">
        <v>3</v>
      </c>
      <c r="J149" s="26">
        <v>6</v>
      </c>
      <c r="K149" s="26">
        <v>0</v>
      </c>
      <c r="L149" s="26"/>
      <c r="M149" s="26">
        <v>0</v>
      </c>
      <c r="N149" s="27">
        <f t="shared" ref="N149:N162" si="13">SUM(E149:M149)</f>
        <v>15</v>
      </c>
      <c r="O149" s="40">
        <f t="shared" si="11"/>
        <v>1</v>
      </c>
    </row>
    <row r="150" spans="1:15" s="18" customFormat="1" x14ac:dyDescent="0.2">
      <c r="A150" s="17" t="s">
        <v>108</v>
      </c>
      <c r="B150" s="17" t="s">
        <v>41</v>
      </c>
      <c r="C150" s="17" t="s">
        <v>11</v>
      </c>
      <c r="D150" s="17" t="s">
        <v>12</v>
      </c>
      <c r="E150" s="26">
        <v>0</v>
      </c>
      <c r="F150" s="26">
        <v>1</v>
      </c>
      <c r="G150" s="26">
        <v>2</v>
      </c>
      <c r="H150" s="26">
        <v>3</v>
      </c>
      <c r="I150" s="26">
        <v>3</v>
      </c>
      <c r="J150" s="26">
        <v>2</v>
      </c>
      <c r="K150" s="26">
        <v>0</v>
      </c>
      <c r="L150" s="26"/>
      <c r="M150" s="26">
        <v>0</v>
      </c>
      <c r="N150" s="27">
        <f t="shared" si="13"/>
        <v>11</v>
      </c>
      <c r="O150" s="40">
        <f t="shared" si="11"/>
        <v>1</v>
      </c>
    </row>
    <row r="151" spans="1:15" s="18" customFormat="1" x14ac:dyDescent="0.2">
      <c r="A151" s="17" t="s">
        <v>223</v>
      </c>
      <c r="B151" s="17" t="s">
        <v>41</v>
      </c>
      <c r="C151" s="17" t="s">
        <v>11</v>
      </c>
      <c r="D151" s="17" t="s">
        <v>12</v>
      </c>
      <c r="E151" s="26">
        <v>0</v>
      </c>
      <c r="F151" s="26">
        <v>0</v>
      </c>
      <c r="G151" s="26">
        <v>5</v>
      </c>
      <c r="H151" s="26">
        <v>10</v>
      </c>
      <c r="I151" s="26">
        <v>10</v>
      </c>
      <c r="J151" s="26">
        <v>10</v>
      </c>
      <c r="K151" s="26">
        <v>15</v>
      </c>
      <c r="L151" s="26"/>
      <c r="M151" s="26">
        <v>116</v>
      </c>
      <c r="N151" s="27">
        <f t="shared" si="13"/>
        <v>166</v>
      </c>
      <c r="O151" s="40">
        <f t="shared" si="11"/>
        <v>0.30120481927710846</v>
      </c>
    </row>
    <row r="152" spans="1:15" s="18" customFormat="1" x14ac:dyDescent="0.2">
      <c r="A152" s="17" t="s">
        <v>222</v>
      </c>
      <c r="B152" s="17" t="s">
        <v>41</v>
      </c>
      <c r="C152" s="17" t="s">
        <v>11</v>
      </c>
      <c r="D152" s="17" t="s">
        <v>12</v>
      </c>
      <c r="E152" s="26">
        <v>0</v>
      </c>
      <c r="F152" s="26">
        <v>0</v>
      </c>
      <c r="G152" s="26">
        <v>10</v>
      </c>
      <c r="H152" s="26">
        <v>10</v>
      </c>
      <c r="I152" s="26">
        <v>10</v>
      </c>
      <c r="J152" s="26">
        <v>10</v>
      </c>
      <c r="K152" s="26">
        <v>15</v>
      </c>
      <c r="L152" s="26"/>
      <c r="M152" s="26">
        <v>139</v>
      </c>
      <c r="N152" s="27">
        <f t="shared" si="13"/>
        <v>194</v>
      </c>
      <c r="O152" s="40">
        <f t="shared" si="11"/>
        <v>0.28350515463917525</v>
      </c>
    </row>
    <row r="153" spans="1:15" s="18" customFormat="1" x14ac:dyDescent="0.2">
      <c r="A153" s="17" t="s">
        <v>127</v>
      </c>
      <c r="B153" s="17" t="s">
        <v>41</v>
      </c>
      <c r="C153" s="17" t="s">
        <v>11</v>
      </c>
      <c r="D153" s="17" t="s">
        <v>12</v>
      </c>
      <c r="E153" s="26">
        <v>0</v>
      </c>
      <c r="F153" s="26">
        <v>1</v>
      </c>
      <c r="G153" s="26">
        <v>4</v>
      </c>
      <c r="H153" s="26">
        <v>5</v>
      </c>
      <c r="I153" s="26">
        <v>5</v>
      </c>
      <c r="J153" s="26">
        <v>8</v>
      </c>
      <c r="K153" s="26">
        <v>0</v>
      </c>
      <c r="L153" s="26"/>
      <c r="M153" s="26">
        <v>0</v>
      </c>
      <c r="N153" s="27">
        <f t="shared" si="13"/>
        <v>23</v>
      </c>
      <c r="O153" s="40">
        <f t="shared" si="11"/>
        <v>1</v>
      </c>
    </row>
    <row r="154" spans="1:15" s="18" customFormat="1" x14ac:dyDescent="0.2">
      <c r="A154" s="17" t="s">
        <v>33</v>
      </c>
      <c r="B154" s="17" t="s">
        <v>41</v>
      </c>
      <c r="C154" s="17" t="s">
        <v>11</v>
      </c>
      <c r="D154" s="17" t="s">
        <v>12</v>
      </c>
      <c r="E154" s="26">
        <v>0</v>
      </c>
      <c r="F154" s="26">
        <v>4</v>
      </c>
      <c r="G154" s="26">
        <v>6</v>
      </c>
      <c r="H154" s="26">
        <v>6</v>
      </c>
      <c r="I154" s="26">
        <v>6</v>
      </c>
      <c r="J154" s="26">
        <v>5</v>
      </c>
      <c r="K154" s="26">
        <v>4</v>
      </c>
      <c r="L154" s="26"/>
      <c r="M154" s="26">
        <v>4</v>
      </c>
      <c r="N154" s="27">
        <f t="shared" si="13"/>
        <v>35</v>
      </c>
      <c r="O154" s="40">
        <f t="shared" si="11"/>
        <v>0.88571428571428568</v>
      </c>
    </row>
    <row r="155" spans="1:15" s="18" customFormat="1" x14ac:dyDescent="0.2">
      <c r="A155" s="17" t="s">
        <v>220</v>
      </c>
      <c r="B155" s="17" t="s">
        <v>41</v>
      </c>
      <c r="C155" s="17" t="s">
        <v>11</v>
      </c>
      <c r="D155" s="17" t="s">
        <v>12</v>
      </c>
      <c r="E155" s="26">
        <v>0</v>
      </c>
      <c r="F155" s="26">
        <v>4</v>
      </c>
      <c r="G155" s="26">
        <v>2</v>
      </c>
      <c r="H155" s="26">
        <v>3</v>
      </c>
      <c r="I155" s="26">
        <v>2</v>
      </c>
      <c r="J155" s="26">
        <v>1</v>
      </c>
      <c r="K155" s="26">
        <v>1</v>
      </c>
      <c r="L155" s="26"/>
      <c r="M155" s="26">
        <v>0</v>
      </c>
      <c r="N155" s="27">
        <f t="shared" si="13"/>
        <v>13</v>
      </c>
      <c r="O155" s="40">
        <f t="shared" si="11"/>
        <v>1</v>
      </c>
    </row>
    <row r="156" spans="1:15" s="18" customFormat="1" x14ac:dyDescent="0.2">
      <c r="A156" s="17" t="s">
        <v>132</v>
      </c>
      <c r="B156" s="17" t="s">
        <v>41</v>
      </c>
      <c r="C156" s="17" t="s">
        <v>11</v>
      </c>
      <c r="D156" s="17" t="s">
        <v>12</v>
      </c>
      <c r="E156" s="26">
        <v>0</v>
      </c>
      <c r="F156" s="26">
        <v>0</v>
      </c>
      <c r="G156" s="26">
        <v>3</v>
      </c>
      <c r="H156" s="26">
        <v>3</v>
      </c>
      <c r="I156" s="26">
        <v>4</v>
      </c>
      <c r="J156" s="26">
        <v>0</v>
      </c>
      <c r="K156" s="26">
        <v>0</v>
      </c>
      <c r="L156" s="26"/>
      <c r="M156" s="26">
        <v>0</v>
      </c>
      <c r="N156" s="27">
        <f t="shared" si="13"/>
        <v>10</v>
      </c>
      <c r="O156" s="40">
        <f t="shared" si="11"/>
        <v>1</v>
      </c>
    </row>
    <row r="157" spans="1:15" s="18" customFormat="1" x14ac:dyDescent="0.2">
      <c r="A157" s="17" t="s">
        <v>230</v>
      </c>
      <c r="B157" s="17" t="s">
        <v>41</v>
      </c>
      <c r="C157" s="17" t="s">
        <v>11</v>
      </c>
      <c r="D157" s="17" t="s">
        <v>12</v>
      </c>
      <c r="E157" s="26">
        <v>1</v>
      </c>
      <c r="F157" s="26">
        <v>3</v>
      </c>
      <c r="G157" s="26">
        <v>3</v>
      </c>
      <c r="H157" s="26">
        <v>3</v>
      </c>
      <c r="I157" s="26">
        <v>0</v>
      </c>
      <c r="J157" s="26">
        <v>0</v>
      </c>
      <c r="K157" s="26">
        <v>0</v>
      </c>
      <c r="L157" s="26"/>
      <c r="M157" s="26">
        <v>0</v>
      </c>
      <c r="N157" s="27">
        <f t="shared" si="13"/>
        <v>10</v>
      </c>
      <c r="O157" s="40">
        <f t="shared" si="11"/>
        <v>1</v>
      </c>
    </row>
    <row r="158" spans="1:15" s="18" customFormat="1" x14ac:dyDescent="0.2">
      <c r="A158" s="17" t="s">
        <v>229</v>
      </c>
      <c r="B158" s="17" t="s">
        <v>41</v>
      </c>
      <c r="C158" s="17" t="s">
        <v>11</v>
      </c>
      <c r="D158" s="17" t="s">
        <v>12</v>
      </c>
      <c r="E158" s="26">
        <v>0</v>
      </c>
      <c r="F158" s="26">
        <v>0</v>
      </c>
      <c r="G158" s="26">
        <v>7</v>
      </c>
      <c r="H158" s="26">
        <v>7</v>
      </c>
      <c r="I158" s="26">
        <v>7</v>
      </c>
      <c r="J158" s="26">
        <v>8</v>
      </c>
      <c r="K158" s="26">
        <v>0</v>
      </c>
      <c r="L158" s="26"/>
      <c r="M158" s="26">
        <v>0</v>
      </c>
      <c r="N158" s="27">
        <f t="shared" si="13"/>
        <v>29</v>
      </c>
      <c r="O158" s="40">
        <f t="shared" si="11"/>
        <v>1</v>
      </c>
    </row>
    <row r="159" spans="1:15" s="18" customFormat="1" x14ac:dyDescent="0.2">
      <c r="A159" s="17" t="s">
        <v>133</v>
      </c>
      <c r="B159" s="17" t="s">
        <v>41</v>
      </c>
      <c r="C159" s="17" t="s">
        <v>11</v>
      </c>
      <c r="D159" s="17" t="s">
        <v>12</v>
      </c>
      <c r="E159" s="26">
        <v>0</v>
      </c>
      <c r="F159" s="26">
        <v>0</v>
      </c>
      <c r="G159" s="26">
        <v>3</v>
      </c>
      <c r="H159" s="26">
        <v>3</v>
      </c>
      <c r="I159" s="26">
        <v>3</v>
      </c>
      <c r="J159" s="26">
        <v>5</v>
      </c>
      <c r="K159" s="26">
        <v>0</v>
      </c>
      <c r="L159" s="26"/>
      <c r="M159" s="26">
        <v>0</v>
      </c>
      <c r="N159" s="27">
        <f t="shared" si="13"/>
        <v>14</v>
      </c>
      <c r="O159" s="40">
        <f t="shared" si="11"/>
        <v>1</v>
      </c>
    </row>
    <row r="160" spans="1:15" s="18" customFormat="1" x14ac:dyDescent="0.2">
      <c r="A160" s="17" t="s">
        <v>221</v>
      </c>
      <c r="B160" s="17" t="s">
        <v>41</v>
      </c>
      <c r="C160" s="17" t="s">
        <v>11</v>
      </c>
      <c r="D160" s="17" t="s">
        <v>12</v>
      </c>
      <c r="E160" s="26">
        <v>0</v>
      </c>
      <c r="F160" s="26">
        <v>3</v>
      </c>
      <c r="G160" s="26">
        <v>3</v>
      </c>
      <c r="H160" s="26">
        <v>2</v>
      </c>
      <c r="I160" s="26">
        <v>0</v>
      </c>
      <c r="J160" s="26">
        <v>0</v>
      </c>
      <c r="K160" s="26">
        <v>0</v>
      </c>
      <c r="L160" s="26"/>
      <c r="M160" s="41">
        <v>0</v>
      </c>
      <c r="N160" s="27">
        <f t="shared" si="13"/>
        <v>8</v>
      </c>
      <c r="O160" s="40">
        <f t="shared" si="11"/>
        <v>1</v>
      </c>
    </row>
    <row r="161" spans="1:15" s="18" customFormat="1" x14ac:dyDescent="0.2">
      <c r="A161" s="34" t="s">
        <v>226</v>
      </c>
      <c r="B161" s="34" t="s">
        <v>41</v>
      </c>
      <c r="C161" s="34" t="s">
        <v>10</v>
      </c>
      <c r="D161" s="34" t="s">
        <v>227</v>
      </c>
      <c r="E161" s="33">
        <v>0</v>
      </c>
      <c r="F161" s="33">
        <v>7500</v>
      </c>
      <c r="G161" s="33">
        <v>4500</v>
      </c>
      <c r="H161" s="33">
        <v>10000</v>
      </c>
      <c r="I161" s="33"/>
      <c r="J161" s="33"/>
      <c r="K161" s="33"/>
      <c r="L161" s="33"/>
      <c r="M161" s="33"/>
      <c r="N161" s="27">
        <f t="shared" si="13"/>
        <v>22000</v>
      </c>
      <c r="O161" s="40">
        <f t="shared" si="11"/>
        <v>1</v>
      </c>
    </row>
    <row r="162" spans="1:15" s="18" customFormat="1" x14ac:dyDescent="0.2">
      <c r="A162" s="22"/>
      <c r="B162" s="22"/>
      <c r="C162" s="22" t="s">
        <v>56</v>
      </c>
      <c r="D162" s="22" t="s">
        <v>227</v>
      </c>
      <c r="E162" s="23"/>
      <c r="F162" s="23">
        <v>2500</v>
      </c>
      <c r="G162" s="23"/>
      <c r="H162" s="23"/>
      <c r="I162" s="23"/>
      <c r="J162" s="23"/>
      <c r="K162" s="23"/>
      <c r="L162" s="23"/>
      <c r="M162" s="42"/>
      <c r="N162" s="27">
        <f t="shared" si="13"/>
        <v>2500</v>
      </c>
      <c r="O162" s="40">
        <f t="shared" si="11"/>
        <v>1</v>
      </c>
    </row>
  </sheetData>
  <customSheetViews>
    <customSheetView guid="{969A05EC-2239-414E-98AB-F1187EC5EA72}" showPageBreaks="1" showGridLines="0" fitToPage="1" printArea="1" view="pageBreakPreview">
      <pane ySplit="4" topLeftCell="A110" activePane="bottomLeft" state="frozen"/>
      <selection pane="bottomLeft" activeCell="D108" sqref="D108"/>
      <pageMargins left="0.75" right="0.75" top="1" bottom="1" header="0.5" footer="0.5"/>
      <pageSetup scale="62" firstPageNumber="12" fitToHeight="3" orientation="landscape" useFirstPageNumber="1" r:id="rId1"/>
      <headerFooter alignWithMargins="0">
        <oddHeader>&amp;L&amp;"Century Schoolbook,Regular"Memorandum
November 8, 2011
Page &amp;P</oddHeader>
      </headerFooter>
    </customSheetView>
  </customSheetViews>
  <mergeCells count="4">
    <mergeCell ref="A22:O22"/>
    <mergeCell ref="A6:O6"/>
    <mergeCell ref="A112:O112"/>
    <mergeCell ref="A123:O123"/>
  </mergeCells>
  <phoneticPr fontId="4" type="noConversion"/>
  <pageMargins left="0.75" right="0.75" top="1" bottom="1" header="0.5" footer="0.5"/>
  <pageSetup scale="60" firstPageNumber="12" fitToHeight="3" orientation="landscape" useFirstPageNumber="1" r:id="rId2"/>
  <headerFooter alignWithMargins="0">
    <oddHeader>&amp;L&amp;"Century Schoolbook,Regular"Memorandum
November 8, 2011
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2022_RTP_Updated_Phased_Dev</vt:lpstr>
      <vt:lpstr>SC_Changes</vt:lpstr>
      <vt:lpstr>COR Changes</vt:lpstr>
      <vt:lpstr>2018-RTP_Phased_Dev_Table</vt:lpstr>
      <vt:lpstr>'2018-RTP_Phased_Dev_Table'!Print_Area</vt:lpstr>
      <vt:lpstr>'2022_RTP_Updated_Phased_Dev'!Print_Area</vt:lpstr>
      <vt:lpstr>'2018-RTP_Phased_Dev_Table'!Print_Titles</vt:lpstr>
      <vt:lpstr>'2022_RTP_Updated_Phased_Dev'!Print_Titles</vt:lpstr>
    </vt:vector>
  </TitlesOfParts>
  <Company>Dowling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Aronson</dc:creator>
  <cp:lastModifiedBy>Sean Tiedgen</cp:lastModifiedBy>
  <cp:lastPrinted>2021-11-12T18:13:50Z</cp:lastPrinted>
  <dcterms:created xsi:type="dcterms:W3CDTF">2007-02-08T22:20:21Z</dcterms:created>
  <dcterms:modified xsi:type="dcterms:W3CDTF">2022-01-07T15:53:28Z</dcterms:modified>
</cp:coreProperties>
</file>