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4275"/>
  </bookViews>
  <sheets>
    <sheet name="Sheet1" sheetId="1" r:id="rId1"/>
  </sheets>
  <definedNames>
    <definedName name="_xlnm.Print_Area" localSheetId="0">Sheet1!$A$22:$M$147</definedName>
    <definedName name="_xlnm.Print_Titles" localSheetId="0">Sheet1!$1:$4</definedName>
  </definedNames>
  <calcPr calcId="145621"/>
</workbook>
</file>

<file path=xl/calcChain.xml><?xml version="1.0" encoding="utf-8"?>
<calcChain xmlns="http://schemas.openxmlformats.org/spreadsheetml/2006/main">
  <c r="L70" i="1" l="1"/>
  <c r="M70" i="1" s="1"/>
  <c r="L69" i="1"/>
  <c r="M69" i="1" s="1"/>
  <c r="L68" i="1"/>
  <c r="M68" i="1" s="1"/>
  <c r="L67" i="1"/>
  <c r="M67" i="1" s="1"/>
  <c r="L66" i="1"/>
  <c r="M66" i="1" s="1"/>
  <c r="L64" i="1"/>
  <c r="M64" i="1" s="1"/>
  <c r="L63" i="1"/>
  <c r="M63" i="1" s="1"/>
  <c r="L62" i="1"/>
  <c r="M62" i="1" s="1"/>
  <c r="F146" i="1" l="1"/>
  <c r="L122" i="1"/>
  <c r="M122" i="1" s="1"/>
  <c r="L121" i="1"/>
  <c r="M121" i="1" s="1"/>
  <c r="K146" i="1" l="1"/>
  <c r="J146" i="1"/>
  <c r="I146" i="1"/>
  <c r="H146" i="1"/>
  <c r="G146" i="1"/>
  <c r="E146" i="1"/>
  <c r="L84" i="1"/>
  <c r="M84" i="1" s="1"/>
  <c r="L83" i="1"/>
  <c r="M83" i="1" s="1"/>
  <c r="L113" i="1" l="1"/>
  <c r="M113" i="1" s="1"/>
  <c r="L101" i="1"/>
  <c r="M101" i="1" s="1"/>
  <c r="L92" i="1" l="1"/>
  <c r="M92" i="1" s="1"/>
  <c r="L140" i="1" l="1"/>
  <c r="M140" i="1" s="1"/>
  <c r="L123" i="1"/>
  <c r="M123" i="1" s="1"/>
  <c r="L133" i="1"/>
  <c r="M133" i="1" s="1"/>
  <c r="L87" i="1"/>
  <c r="M87" i="1" s="1"/>
  <c r="L86" i="1"/>
  <c r="M86" i="1" s="1"/>
  <c r="L81" i="1"/>
  <c r="M81" i="1" s="1"/>
  <c r="L80" i="1"/>
  <c r="M80" i="1" s="1"/>
  <c r="L79" i="1"/>
  <c r="M79" i="1" s="1"/>
  <c r="L78" i="1"/>
  <c r="M78" i="1" s="1"/>
  <c r="L127" i="1"/>
  <c r="M127" i="1" s="1"/>
  <c r="L134" i="1"/>
  <c r="M134" i="1" s="1"/>
  <c r="L131" i="1"/>
  <c r="M131" i="1" s="1"/>
  <c r="L114" i="1"/>
  <c r="M114" i="1" s="1"/>
  <c r="L97" i="1"/>
  <c r="M97" i="1" s="1"/>
  <c r="L96" i="1"/>
  <c r="M96" i="1" s="1"/>
  <c r="L100" i="1"/>
  <c r="M100" i="1" s="1"/>
  <c r="L117" i="1"/>
  <c r="M117" i="1" s="1"/>
  <c r="L142" i="1"/>
  <c r="M142" i="1" s="1"/>
  <c r="L144" i="1"/>
  <c r="M144" i="1" s="1"/>
  <c r="L51" i="1"/>
  <c r="M51" i="1" s="1"/>
  <c r="L50" i="1"/>
  <c r="M50" i="1" s="1"/>
  <c r="L46" i="1"/>
  <c r="M46" i="1" s="1"/>
  <c r="L45" i="1"/>
  <c r="M45" i="1" s="1"/>
  <c r="L44" i="1"/>
  <c r="M44" i="1" s="1"/>
  <c r="L40" i="1"/>
  <c r="M40" i="1" s="1"/>
  <c r="L39" i="1"/>
  <c r="M39" i="1" s="1"/>
  <c r="L38" i="1"/>
  <c r="M38" i="1" s="1"/>
  <c r="L37" i="1"/>
  <c r="M37" i="1" s="1"/>
  <c r="L36" i="1"/>
  <c r="M36" i="1" s="1"/>
  <c r="L35" i="1"/>
  <c r="M35" i="1" s="1"/>
  <c r="L34" i="1"/>
  <c r="M34" i="1" s="1"/>
  <c r="L33" i="1"/>
  <c r="L32" i="1"/>
  <c r="M32" i="1" s="1"/>
  <c r="L30" i="1"/>
  <c r="M30" i="1" s="1"/>
  <c r="L26" i="1"/>
  <c r="M26" i="1" s="1"/>
  <c r="L25" i="1"/>
  <c r="M25" i="1" s="1"/>
  <c r="L24" i="1"/>
  <c r="M24" i="1" s="1"/>
  <c r="L27" i="1"/>
  <c r="L189" i="1" l="1"/>
  <c r="M189" i="1" s="1"/>
  <c r="L216" i="1"/>
  <c r="M216" i="1" s="1"/>
  <c r="L172" i="1"/>
  <c r="M172" i="1" s="1"/>
  <c r="L171" i="1"/>
  <c r="M171" i="1" s="1"/>
  <c r="L182" i="1" l="1"/>
  <c r="M182" i="1" s="1"/>
  <c r="L21" i="1"/>
  <c r="M21" i="1" s="1"/>
  <c r="L143" i="1"/>
  <c r="M143" i="1" s="1"/>
  <c r="L141" i="1"/>
  <c r="M141" i="1" s="1"/>
  <c r="L111" i="1"/>
  <c r="M111" i="1" s="1"/>
  <c r="L59" i="1"/>
  <c r="M59" i="1" s="1"/>
  <c r="L136" i="1"/>
  <c r="M136" i="1" s="1"/>
  <c r="L135" i="1"/>
  <c r="M135" i="1" s="1"/>
  <c r="L58" i="1"/>
  <c r="M58" i="1" s="1"/>
  <c r="L57" i="1"/>
  <c r="M57" i="1" s="1"/>
  <c r="L15" i="1"/>
  <c r="M15" i="1" s="1"/>
  <c r="L56" i="1"/>
  <c r="M56" i="1" s="1"/>
  <c r="L55" i="1"/>
  <c r="M55" i="1" s="1"/>
  <c r="L54" i="1"/>
  <c r="M54" i="1" s="1"/>
  <c r="L139" i="1"/>
  <c r="M139" i="1" s="1"/>
  <c r="L137" i="1"/>
  <c r="M137" i="1" s="1"/>
  <c r="L88" i="1"/>
  <c r="M88" i="1" s="1"/>
  <c r="L132" i="1"/>
  <c r="M132" i="1" s="1"/>
  <c r="L130" i="1"/>
  <c r="M130" i="1" s="1"/>
  <c r="L215" i="1"/>
  <c r="M215" i="1" s="1"/>
  <c r="L129" i="1"/>
  <c r="M129" i="1" s="1"/>
  <c r="L128" i="1"/>
  <c r="M128" i="1" s="1"/>
  <c r="L214" i="1"/>
  <c r="M214" i="1" s="1"/>
  <c r="L213" i="1"/>
  <c r="M213" i="1" s="1"/>
  <c r="L212" i="1"/>
  <c r="M212" i="1" s="1"/>
  <c r="L211" i="1"/>
  <c r="M211" i="1" s="1"/>
  <c r="L210" i="1"/>
  <c r="M210" i="1" s="1"/>
  <c r="L208" i="1"/>
  <c r="M208" i="1" s="1"/>
  <c r="L180" i="1"/>
  <c r="M180" i="1" s="1"/>
  <c r="L124" i="1"/>
  <c r="M124" i="1" s="1"/>
  <c r="L82" i="1"/>
  <c r="M82" i="1" s="1"/>
  <c r="L116" i="1"/>
  <c r="M116" i="1" s="1"/>
  <c r="L115" i="1"/>
  <c r="M115" i="1" s="1"/>
  <c r="L105" i="1"/>
  <c r="M105" i="1" s="1"/>
  <c r="L207" i="1"/>
  <c r="M207" i="1" s="1"/>
  <c r="L120" i="1"/>
  <c r="M120" i="1" s="1"/>
  <c r="L206" i="1"/>
  <c r="M206" i="1" s="1"/>
  <c r="L119" i="1"/>
  <c r="M119" i="1" s="1"/>
  <c r="L118" i="1"/>
  <c r="M118" i="1" s="1"/>
  <c r="L14" i="1"/>
  <c r="M14" i="1" s="1"/>
  <c r="L205" i="1"/>
  <c r="M205" i="1" s="1"/>
  <c r="M33" i="1"/>
  <c r="L31" i="1"/>
  <c r="M31" i="1" s="1"/>
  <c r="L112" i="1"/>
  <c r="M112" i="1" s="1"/>
  <c r="L204" i="1"/>
  <c r="M204" i="1" s="1"/>
  <c r="L203" i="1"/>
  <c r="M203" i="1" s="1"/>
  <c r="L177" i="1"/>
  <c r="M177" i="1" s="1"/>
  <c r="L201" i="1"/>
  <c r="M201" i="1" s="1"/>
  <c r="L196" i="1"/>
  <c r="M196" i="1" s="1"/>
  <c r="L195" i="1"/>
  <c r="M195" i="1" s="1"/>
  <c r="L176" i="1" l="1"/>
  <c r="M176" i="1" s="1"/>
  <c r="L106" i="1"/>
  <c r="M106" i="1" s="1"/>
  <c r="L194" i="1"/>
  <c r="M194" i="1" s="1"/>
  <c r="L104" i="1"/>
  <c r="M104" i="1" s="1"/>
  <c r="L43" i="1"/>
  <c r="M43" i="1" s="1"/>
  <c r="L42" i="1"/>
  <c r="M42" i="1" s="1"/>
  <c r="L41" i="1"/>
  <c r="M41" i="1" s="1"/>
  <c r="L103" i="1"/>
  <c r="M103" i="1" s="1"/>
  <c r="L102" i="1"/>
  <c r="M102" i="1" s="1"/>
  <c r="L193" i="1"/>
  <c r="M193" i="1" s="1"/>
  <c r="L99" i="1"/>
  <c r="M99" i="1" s="1"/>
  <c r="L192" i="1"/>
  <c r="M192" i="1" s="1"/>
  <c r="L191" i="1"/>
  <c r="M191" i="1" s="1"/>
  <c r="L95" i="1"/>
  <c r="M95" i="1" s="1"/>
  <c r="L94" i="1"/>
  <c r="M94" i="1" s="1"/>
  <c r="L93" i="1"/>
  <c r="M93" i="1" s="1"/>
  <c r="L190" i="1"/>
  <c r="M190" i="1" s="1"/>
  <c r="L91" i="1"/>
  <c r="M91" i="1" s="1"/>
  <c r="M27" i="1"/>
  <c r="L138" i="1"/>
  <c r="M138" i="1" s="1"/>
  <c r="L90" i="1"/>
  <c r="M90" i="1" s="1"/>
  <c r="L89" i="1"/>
  <c r="M89" i="1" s="1"/>
  <c r="L170" i="1"/>
  <c r="M170" i="1" s="1"/>
  <c r="L188" i="1"/>
  <c r="M188" i="1" s="1"/>
  <c r="L13" i="1"/>
  <c r="M13" i="1" s="1"/>
  <c r="L8" i="1"/>
  <c r="M8" i="1" s="1"/>
  <c r="L7" i="1"/>
  <c r="M7" i="1" s="1"/>
  <c r="L6" i="1"/>
  <c r="M6" i="1" s="1"/>
  <c r="L187" i="1"/>
  <c r="M187" i="1" s="1"/>
  <c r="L12" i="1"/>
  <c r="M12" i="1" s="1"/>
  <c r="L186" i="1"/>
  <c r="M186" i="1" s="1"/>
  <c r="L85" i="1"/>
  <c r="M85" i="1" s="1"/>
  <c r="L185" i="1"/>
  <c r="M185" i="1" s="1"/>
  <c r="L11" i="1"/>
  <c r="M11" i="1" s="1"/>
  <c r="L184" i="1"/>
  <c r="M184" i="1" s="1"/>
  <c r="L77" i="1"/>
  <c r="M77" i="1" s="1"/>
  <c r="L183" i="1"/>
  <c r="M183" i="1" s="1"/>
  <c r="L76" i="1"/>
  <c r="M76" i="1" s="1"/>
  <c r="L75" i="1"/>
  <c r="M75" i="1" s="1"/>
  <c r="L74" i="1"/>
  <c r="M74" i="1" s="1"/>
  <c r="L202" i="1"/>
  <c r="M202" i="1" s="1"/>
  <c r="L98" i="1"/>
  <c r="M98" i="1" s="1"/>
  <c r="L20" i="1"/>
  <c r="M20" i="1" s="1"/>
  <c r="L19" i="1"/>
  <c r="M19" i="1" s="1"/>
  <c r="L18" i="1"/>
  <c r="M18" i="1" s="1"/>
  <c r="L17" i="1"/>
  <c r="M17" i="1" s="1"/>
  <c r="L16" i="1"/>
  <c r="M16" i="1" s="1"/>
  <c r="L53" i="1"/>
  <c r="M53" i="1" s="1"/>
  <c r="L52" i="1"/>
  <c r="M52" i="1" s="1"/>
  <c r="L209" i="1"/>
  <c r="M209" i="1" s="1"/>
  <c r="L126" i="1"/>
  <c r="M126" i="1" s="1"/>
  <c r="L125" i="1"/>
  <c r="M125" i="1" s="1"/>
  <c r="L179" i="1"/>
  <c r="M179" i="1" s="1"/>
  <c r="L178" i="1"/>
  <c r="M178" i="1" s="1"/>
  <c r="L49" i="1"/>
  <c r="M49" i="1" s="1"/>
  <c r="L48" i="1"/>
  <c r="M48" i="1" s="1"/>
  <c r="L47" i="1"/>
  <c r="M47" i="1" s="1"/>
  <c r="L110" i="1"/>
  <c r="M110" i="1" s="1"/>
  <c r="L109" i="1"/>
  <c r="M109" i="1" s="1"/>
  <c r="L108" i="1"/>
  <c r="L107" i="1"/>
  <c r="M107" i="1" s="1"/>
  <c r="L200" i="1"/>
  <c r="M200" i="1" s="1"/>
  <c r="L199" i="1"/>
  <c r="M199" i="1" s="1"/>
  <c r="L198" i="1"/>
  <c r="M198" i="1" s="1"/>
  <c r="L197" i="1"/>
  <c r="M197" i="1" s="1"/>
  <c r="L175" i="1"/>
  <c r="M175" i="1" s="1"/>
  <c r="L174" i="1"/>
  <c r="M174" i="1" s="1"/>
  <c r="L173" i="1"/>
  <c r="M173" i="1" s="1"/>
  <c r="L29" i="1"/>
  <c r="M29" i="1" s="1"/>
  <c r="L28" i="1"/>
  <c r="M28" i="1" s="1"/>
  <c r="L10" i="1"/>
  <c r="M10" i="1" s="1"/>
  <c r="L9" i="1"/>
  <c r="M9" i="1" s="1"/>
</calcChain>
</file>

<file path=xl/sharedStrings.xml><?xml version="1.0" encoding="utf-8"?>
<sst xmlns="http://schemas.openxmlformats.org/spreadsheetml/2006/main" count="994" uniqueCount="493">
  <si>
    <t>Development</t>
  </si>
  <si>
    <t>Land Use</t>
  </si>
  <si>
    <t>Units</t>
  </si>
  <si>
    <t>TOTAL</t>
  </si>
  <si>
    <t>Industrial</t>
  </si>
  <si>
    <t>SF</t>
  </si>
  <si>
    <t>Clover Creek</t>
  </si>
  <si>
    <t>Address</t>
  </si>
  <si>
    <t xml:space="preserve">City of Redding </t>
  </si>
  <si>
    <t>Office</t>
  </si>
  <si>
    <t>Retail</t>
  </si>
  <si>
    <t>SF Detached</t>
  </si>
  <si>
    <t>DU</t>
  </si>
  <si>
    <t>MF Attached</t>
  </si>
  <si>
    <t>Service Commercial</t>
  </si>
  <si>
    <t>North Fork</t>
  </si>
  <si>
    <t>Equestrian Center</t>
  </si>
  <si>
    <t>Emps</t>
  </si>
  <si>
    <t>Oasis Road Specific Plan</t>
  </si>
  <si>
    <t>Hotel</t>
  </si>
  <si>
    <t>Anderson Potential Target Site</t>
  </si>
  <si>
    <t>Fast Food</t>
  </si>
  <si>
    <t>Shasta Gateway Industrial Park</t>
  </si>
  <si>
    <t>Shastina Ranch</t>
  </si>
  <si>
    <t>School</t>
  </si>
  <si>
    <t>Shingletown Sierra Pacific</t>
  </si>
  <si>
    <t>Stillwater Business Park</t>
  </si>
  <si>
    <t>Vineyards</t>
  </si>
  <si>
    <t>McConnell Land</t>
  </si>
  <si>
    <t>Oak Ranch Estates</t>
  </si>
  <si>
    <t>After 2040</t>
  </si>
  <si>
    <t>Airpark Manor</t>
  </si>
  <si>
    <t>Percent by 2040</t>
  </si>
  <si>
    <t>Alize Subdivision</t>
  </si>
  <si>
    <t>Anderson</t>
  </si>
  <si>
    <t>Shasta Co.</t>
  </si>
  <si>
    <t>Avalon Park</t>
  </si>
  <si>
    <t>Aventino</t>
  </si>
  <si>
    <t>Bel Air Estates</t>
  </si>
  <si>
    <t>Cabb LLC</t>
  </si>
  <si>
    <t>Campbell Estates</t>
  </si>
  <si>
    <t>Shasta Lake</t>
  </si>
  <si>
    <t>Cassel Ridge</t>
  </si>
  <si>
    <t>Chapel of the Ferns</t>
  </si>
  <si>
    <t>Chuck</t>
  </si>
  <si>
    <t>Church Property</t>
  </si>
  <si>
    <t>Churn Creek Commons</t>
  </si>
  <si>
    <t>Redding</t>
  </si>
  <si>
    <t>Anderson Commercial</t>
  </si>
  <si>
    <t>Anderson Condos</t>
  </si>
  <si>
    <t>Anderson Conference Facility</t>
  </si>
  <si>
    <t>Restaurant</t>
  </si>
  <si>
    <t>Continental Peak</t>
  </si>
  <si>
    <t>D&amp;M Partnerships</t>
  </si>
  <si>
    <t>Deer Creek Manor</t>
  </si>
  <si>
    <t>East Oaks Estates</t>
  </si>
  <si>
    <t>Fleur de Lac</t>
  </si>
  <si>
    <t>Heritage Grove</t>
  </si>
  <si>
    <t>Highland Park</t>
  </si>
  <si>
    <t>Hill Country Clinic</t>
  </si>
  <si>
    <t>Medical Office</t>
  </si>
  <si>
    <t>Hilltop Estates</t>
  </si>
  <si>
    <t>Hinds Feet LLC</t>
  </si>
  <si>
    <t>Hope Lane</t>
  </si>
  <si>
    <t>K2 Development</t>
  </si>
  <si>
    <t>Knighten</t>
  </si>
  <si>
    <t>Lakeside Avenues</t>
  </si>
  <si>
    <t>Lemm</t>
  </si>
  <si>
    <t>Manley</t>
  </si>
  <si>
    <t>Mercy Hospital</t>
  </si>
  <si>
    <t>Metz Road Development</t>
  </si>
  <si>
    <t>Michiels</t>
  </si>
  <si>
    <t>Montgomery Development</t>
  </si>
  <si>
    <t>Morgan</t>
  </si>
  <si>
    <t>Mountain Properties</t>
  </si>
  <si>
    <t>Nelson</t>
  </si>
  <si>
    <t>Nichols</t>
  </si>
  <si>
    <t>Nunes</t>
  </si>
  <si>
    <t>Oak Ridge</t>
  </si>
  <si>
    <t>Panorama PD</t>
  </si>
  <si>
    <t>(Turtle Bay listed separately)</t>
  </si>
  <si>
    <t>Poulos</t>
  </si>
  <si>
    <t>Quartz Hill PSL</t>
  </si>
  <si>
    <t>Del Monte PSL</t>
  </si>
  <si>
    <t>Hilltop Center</t>
  </si>
  <si>
    <t>Ritchie</t>
  </si>
  <si>
    <t>River Pointe</t>
  </si>
  <si>
    <t>Roesner</t>
  </si>
  <si>
    <t>Roman Catholic Bishop</t>
  </si>
  <si>
    <t>Rossi</t>
  </si>
  <si>
    <t>Salt Creek</t>
  </si>
  <si>
    <t>Redding (4655 Goodwater Ave.)</t>
  </si>
  <si>
    <t>Redding (1300 Ridge Dr.)</t>
  </si>
  <si>
    <t>Redding (850 Quartz Hill Rd.)</t>
  </si>
  <si>
    <t>Redding (4402 Eureka Way)</t>
  </si>
  <si>
    <t>Redding (3600 Argyle Rd.)</t>
  </si>
  <si>
    <t>Scott</t>
  </si>
  <si>
    <t>Mid State Apartments</t>
  </si>
  <si>
    <t>Redding (2230 Metz Rd.)</t>
  </si>
  <si>
    <t>Redding (2655 Airpark Dr.)</t>
  </si>
  <si>
    <t>Redding (Linden/West)</t>
  </si>
  <si>
    <t>Redding (2649 Twin View Blvd.)</t>
  </si>
  <si>
    <t>Buenaventura Senior Housing</t>
  </si>
  <si>
    <t>Redding (1350 Buenaventura)</t>
  </si>
  <si>
    <t>Senior Housing</t>
  </si>
  <si>
    <t>Shascade</t>
  </si>
  <si>
    <t>Redding (950 Lake Blvd.)</t>
  </si>
  <si>
    <t>Light Industrial</t>
  </si>
  <si>
    <t>Shasta Lake Commercial Center</t>
  </si>
  <si>
    <t>Shingle Glen</t>
  </si>
  <si>
    <t>Redding (Branstetter Ln.)</t>
  </si>
  <si>
    <t>Spoon</t>
  </si>
  <si>
    <t>Stahl</t>
  </si>
  <si>
    <t>Stilwater Ranch</t>
  </si>
  <si>
    <t>Stilwater Ranches Unit 2</t>
  </si>
  <si>
    <t>Stone Creek</t>
  </si>
  <si>
    <t>Summer</t>
  </si>
  <si>
    <t>Summer Field Meadows</t>
  </si>
  <si>
    <t>Redding (3555 Sacramento Dr.)</t>
  </si>
  <si>
    <t>Tarmac Ridge Villas</t>
  </si>
  <si>
    <t>Redding (2260 Tarmac Rd.)</t>
  </si>
  <si>
    <t>Cottages at Bel Air</t>
  </si>
  <si>
    <t>Redding (Quartz Hill Rd.)</t>
  </si>
  <si>
    <t>Villages at Shasta View Gardens</t>
  </si>
  <si>
    <t>Redding (2275 Tarmac Rd.)</t>
  </si>
  <si>
    <t>Vistas</t>
  </si>
  <si>
    <t>Redding (355 Quartz Hill Rd.)</t>
  </si>
  <si>
    <t>Thomason</t>
  </si>
  <si>
    <t>Redding (3901 Airport Rd.)</t>
  </si>
  <si>
    <t>Tip Top Partners</t>
  </si>
  <si>
    <t>Redding (2425 Sonoma St.)</t>
  </si>
  <si>
    <t>Tormey Estates</t>
  </si>
  <si>
    <t>Turtle Bay Hotel</t>
  </si>
  <si>
    <t>Tuscany Villas</t>
  </si>
  <si>
    <t>Redding (6111 Oasis Rd.)</t>
  </si>
  <si>
    <t>Van Eperen</t>
  </si>
  <si>
    <t>Redding (5304 Bo Peep Ln.)</t>
  </si>
  <si>
    <t>Veterans Home</t>
  </si>
  <si>
    <t>Redding (3400 Knighton Rd.)</t>
  </si>
  <si>
    <t>Residential Care</t>
  </si>
  <si>
    <t>Redding (890 Hilltop Dr.)</t>
  </si>
  <si>
    <t>Westridge Subdivision</t>
  </si>
  <si>
    <t>Redding (950 Canyon Creek Rd.)</t>
  </si>
  <si>
    <t>Wiebelhaus</t>
  </si>
  <si>
    <t>Williams</t>
  </si>
  <si>
    <t>Redding (670 Churn Creek Rd.)</t>
  </si>
  <si>
    <t>Willow Glen</t>
  </si>
  <si>
    <t>ANDERSON</t>
  </si>
  <si>
    <t>REDDING</t>
  </si>
  <si>
    <t>Redding (160 Quartz Hill Rd.)</t>
  </si>
  <si>
    <t>Redding (11701 Twin Tower Dr.)</t>
  </si>
  <si>
    <t>SHASTA LAKE</t>
  </si>
  <si>
    <t>SHASTA COUNTY</t>
  </si>
  <si>
    <t>Redding (2430 Snow Ln.)</t>
  </si>
  <si>
    <t>Redding (1400 Industrial St.)</t>
  </si>
  <si>
    <t>Redding (7251 Eastside Rd.)</t>
  </si>
  <si>
    <t>Redding (Del Monte St.)</t>
  </si>
  <si>
    <t>Redding (1283 Douglas Ln.)</t>
  </si>
  <si>
    <t>Redding (1870 Shasta View Dr.)</t>
  </si>
  <si>
    <t>Redding (2141 Gold Hills Dr.)</t>
  </si>
  <si>
    <t>Redding (Davis Ridge Rd.)</t>
  </si>
  <si>
    <t>Redding (1085 Hilltop Dr.)</t>
  </si>
  <si>
    <t>Redding (240 Hilltop Dr.)</t>
  </si>
  <si>
    <t>Redding (Laurel Ave.)</t>
  </si>
  <si>
    <t>Redding (1175 Hope Ln.)</t>
  </si>
  <si>
    <t>Redding (1397 Buenaventura)</t>
  </si>
  <si>
    <t>Redding (2300 Lakeside Dr.)</t>
  </si>
  <si>
    <t>Redding (Old Oregon Trail)</t>
  </si>
  <si>
    <t>Redding (5900 Riverside Dr.)</t>
  </si>
  <si>
    <t>Redding (2425 Rancho Rd.)</t>
  </si>
  <si>
    <t>Shasta Lake (Phase 1)</t>
  </si>
  <si>
    <t>Shasta Lake (Phase 2)</t>
  </si>
  <si>
    <t>Mountain Gate at Shasta</t>
  </si>
  <si>
    <t>Diamond Ridge Unit 2 (Jewell)</t>
  </si>
  <si>
    <t>RESIDENTIAL/MIXED</t>
  </si>
  <si>
    <t>COMMERCIAL/INDUSTRIAL</t>
  </si>
  <si>
    <t>Churn Creek Market Place</t>
  </si>
  <si>
    <t>Costco</t>
  </si>
  <si>
    <t>Redding (Bechelli Ln.)</t>
  </si>
  <si>
    <t>Lowden Redding Partner</t>
  </si>
  <si>
    <t>Fitness</t>
  </si>
  <si>
    <t>Medical</t>
  </si>
  <si>
    <t>Bottlebrush (28 Units)</t>
  </si>
  <si>
    <t>Shiloh Park (21 Units)</t>
  </si>
  <si>
    <t>Reserves at Gold Hills, Units 2&amp;3 (114 Units)</t>
  </si>
  <si>
    <t>Tierra Knolls (93 Units)</t>
  </si>
  <si>
    <t>Browing Pointe (28 Units)</t>
  </si>
  <si>
    <t>Sun Oaks (51 Units)</t>
  </si>
  <si>
    <t>Branstetter Mill (65 Units)</t>
  </si>
  <si>
    <t>Riverpointe (38 Units)</t>
  </si>
  <si>
    <t>Bridgeview Villas (161 Units)</t>
  </si>
  <si>
    <t>Churn Creek Heights, Unit 3 (14 units)</t>
  </si>
  <si>
    <t>Westside Road (37 Units)</t>
  </si>
  <si>
    <t>Wyndham Pointe (66 Units)</t>
  </si>
  <si>
    <t>Stonesfair Subdivision (118 units)</t>
  </si>
  <si>
    <t>Oakmont Senior Residential Care</t>
  </si>
  <si>
    <t>Lowden Lane Senior Residential Care</t>
  </si>
  <si>
    <t>Bethel Church Collyer Campus</t>
  </si>
  <si>
    <t>Dignity Health - North State Pavilion</t>
  </si>
  <si>
    <t>Hilltop Holiday Inn</t>
  </si>
  <si>
    <t>Home2 Hotel</t>
  </si>
  <si>
    <t>Caterpillar Hotel</t>
  </si>
  <si>
    <t>In-N-Out</t>
  </si>
  <si>
    <t>CaptiveAire</t>
  </si>
  <si>
    <t>Redding (6822 Lockheed)</t>
  </si>
  <si>
    <t>Premier Oil</t>
  </si>
  <si>
    <t>Commercial</t>
  </si>
  <si>
    <t>Redding (650 Hilltop Ave.)</t>
  </si>
  <si>
    <t>Moore's Flower Mill</t>
  </si>
  <si>
    <t>Redding (5101 Churn Creek Rd.)</t>
  </si>
  <si>
    <t>Redding (5184 Caterpillar Rd.)</t>
  </si>
  <si>
    <t>Redding (5174 Caterpillar Rd.)</t>
  </si>
  <si>
    <t>Redding (2080 Collyer Dr.)</t>
  </si>
  <si>
    <t>Church</t>
  </si>
  <si>
    <t>Redding (Henderson Rd.)</t>
  </si>
  <si>
    <t>Redding (2240 Hilltop Dr.)</t>
  </si>
  <si>
    <t>Redding (Lowden &amp; Beagle Ln.)</t>
  </si>
  <si>
    <t>Redding (2110 Bechelli Ln.)</t>
  </si>
  <si>
    <t>Shufelberger</t>
  </si>
  <si>
    <t>Redding (3098 Crossroads Dr.)</t>
  </si>
  <si>
    <t>Redding KIA</t>
  </si>
  <si>
    <t>Redding (418 Cypress Ave.)</t>
  </si>
  <si>
    <t>Redding (6150 Shasta View Dr.)</t>
  </si>
  <si>
    <t>Redding (100 N. Boulder Dr.)</t>
  </si>
  <si>
    <t>SF Attached</t>
  </si>
  <si>
    <t>Redding (200 Lost Ln.)</t>
  </si>
  <si>
    <t>Redding (1375 Browning St.)</t>
  </si>
  <si>
    <t>Redding (1320 Old Alturas Rd.)</t>
  </si>
  <si>
    <t>Redding (6250 Westside Rd.)</t>
  </si>
  <si>
    <t>Redding (2705 Wyndham Ln.)</t>
  </si>
  <si>
    <t>Redding (Yvonne Ct.)</t>
  </si>
  <si>
    <t>Redding (Airport Road)</t>
  </si>
  <si>
    <t xml:space="preserve">K2 </t>
  </si>
  <si>
    <t>Redding (Pine Street)</t>
  </si>
  <si>
    <t>TOTAL - Redding Dwelling Units</t>
  </si>
  <si>
    <t>Terrace</t>
  </si>
  <si>
    <t>Redding (1970 Shasta View Dr.)</t>
  </si>
  <si>
    <t>Seven Bridges (127 units)</t>
  </si>
  <si>
    <t>Redding (6650 Oasis Rd.)</t>
  </si>
  <si>
    <t>Redding (530 Bottlebrush Dr.)</t>
  </si>
  <si>
    <t>City Lights (14 units)</t>
  </si>
  <si>
    <t>Redding (4300 Starthmore Dr.)</t>
  </si>
  <si>
    <t>Westlake</t>
  </si>
  <si>
    <t>Redding (11591 Twin Tower Dr.)</t>
  </si>
  <si>
    <t>Redding (S. Bonnyview Rd.)</t>
  </si>
  <si>
    <t>Redding (Placer St./Buenaventura)</t>
  </si>
  <si>
    <t>Redding (95 Shasta View Dr.)</t>
  </si>
  <si>
    <t>Victoria Knolls (Gironda)</t>
  </si>
  <si>
    <t xml:space="preserve">MD Development </t>
  </si>
  <si>
    <t>Redding (4550 Cedars Rd.)</t>
  </si>
  <si>
    <t>Live Oak (64 units)</t>
  </si>
  <si>
    <t>Reserves at Gold Hills, Units 1 (219 units)</t>
  </si>
  <si>
    <t>Redding SDP.18.04 Faithworks</t>
  </si>
  <si>
    <t>Redding SDP.24.04 Risen King</t>
  </si>
  <si>
    <t>Palisades Multi-Family</t>
  </si>
  <si>
    <t>Stone Creek Subdivision (133 units)</t>
  </si>
  <si>
    <t>California Street Redevelopment Project</t>
  </si>
  <si>
    <t>Redding (1641 California St.)</t>
  </si>
  <si>
    <t>Redding Riverfront Specific Plan</t>
  </si>
  <si>
    <t>Redding (Rancho Rd./Shasta View Rd.)</t>
  </si>
  <si>
    <t>Redding (Waverly Road/Hemlock St.)</t>
  </si>
  <si>
    <t>Redding (Oasis Rd./Twin View Blvd.)</t>
  </si>
  <si>
    <t>Parcel ID</t>
  </si>
  <si>
    <t>Model Assumptions</t>
  </si>
  <si>
    <t>24 EMP EDU</t>
  </si>
  <si>
    <t>Revised</t>
  </si>
  <si>
    <t>92 SVC EMP + 3000 STU UNI</t>
  </si>
  <si>
    <t>No land use</t>
  </si>
  <si>
    <t>60 EMP SVC</t>
  </si>
  <si>
    <t>35 EMP IND</t>
  </si>
  <si>
    <t>or 40497-40500,40503</t>
  </si>
  <si>
    <t>240 EMP RET</t>
  </si>
  <si>
    <t>or 36588-36590</t>
  </si>
  <si>
    <t>470 EMP IND</t>
  </si>
  <si>
    <t>110 EMP OFF</t>
  </si>
  <si>
    <t>also 38710?</t>
  </si>
  <si>
    <t>260+100 EMP RET</t>
  </si>
  <si>
    <t>also 34795-34796</t>
  </si>
  <si>
    <t>85 EMP SVC</t>
  </si>
  <si>
    <t>No change</t>
  </si>
  <si>
    <t>also 63295,63297,63080,63078,63062</t>
  </si>
  <si>
    <t>390 EMP MED</t>
  </si>
  <si>
    <t>6 EMP OTH</t>
  </si>
  <si>
    <t>many other parcels</t>
  </si>
  <si>
    <t>181 EMP SVC in 63439</t>
  </si>
  <si>
    <t>50 EMP FOO</t>
  </si>
  <si>
    <t>30 EMP FOO</t>
  </si>
  <si>
    <t>160 EMP MED</t>
  </si>
  <si>
    <t>40 EMP SVC</t>
  </si>
  <si>
    <t>78 EMP OFC</t>
  </si>
  <si>
    <t>also 63058,63142,63149,63150,63152,63153</t>
  </si>
  <si>
    <t>70 EMP SVC</t>
  </si>
  <si>
    <t>20 EMP RET</t>
  </si>
  <si>
    <t>34 OFC, 21 SVC</t>
  </si>
  <si>
    <t>188 EMP IND</t>
  </si>
  <si>
    <t>600 EMP IND</t>
  </si>
  <si>
    <t>could be 22080</t>
  </si>
  <si>
    <t>could be 25563,25559</t>
  </si>
  <si>
    <t>63 EMP IND</t>
  </si>
  <si>
    <t>also 62372?</t>
  </si>
  <si>
    <t>90 EMP SVC</t>
  </si>
  <si>
    <t>13 existing apts.</t>
  </si>
  <si>
    <t>10 EMP SVC</t>
  </si>
  <si>
    <t>160 EMP RET</t>
  </si>
  <si>
    <t>240 EMP OFC</t>
  </si>
  <si>
    <t>Multiple parcels in area</t>
  </si>
  <si>
    <t>~60 EMP</t>
  </si>
  <si>
    <t>1 EMP SVC</t>
  </si>
  <si>
    <t>14 EMP IND</t>
  </si>
  <si>
    <t>300 EMP IND</t>
  </si>
  <si>
    <t>300 EMP OFC</t>
  </si>
  <si>
    <t>202 EMP OFC</t>
  </si>
  <si>
    <t>296 EMP IND</t>
  </si>
  <si>
    <t>120 EMP RET</t>
  </si>
  <si>
    <t>63 EMP OFC</t>
  </si>
  <si>
    <t>20 EMP OFC</t>
  </si>
  <si>
    <t>80 EMP SVC</t>
  </si>
  <si>
    <t>164 DU</t>
  </si>
  <si>
    <t>98 EMP Various</t>
  </si>
  <si>
    <t>160 EMP SVC</t>
  </si>
  <si>
    <t>COMMERCIAL/INDUSTRIAL REMOVED FROM LIST</t>
  </si>
  <si>
    <t>Airport Rd. Auto Dealer Site</t>
  </si>
  <si>
    <t>Redding (3900 Airport Rd.)</t>
  </si>
  <si>
    <t>168 EMP OTH</t>
  </si>
  <si>
    <t>0 EMP</t>
  </si>
  <si>
    <t>Green</t>
  </si>
  <si>
    <t>Redding (Hillmonte Dr.)</t>
  </si>
  <si>
    <t>15 EMP</t>
  </si>
  <si>
    <t>Money Vest</t>
  </si>
  <si>
    <t>Redding (Tarmac Rd.)</t>
  </si>
  <si>
    <t>212 EMP SVC</t>
  </si>
  <si>
    <t>Regional Commercial</t>
  </si>
  <si>
    <t>General Commercial</t>
  </si>
  <si>
    <t>Shopping Center</t>
  </si>
  <si>
    <t>General Office</t>
  </si>
  <si>
    <t>Limited Office</t>
  </si>
  <si>
    <t>621 EMP SVC</t>
  </si>
  <si>
    <t>282 EMP SVC</t>
  </si>
  <si>
    <t>355 EMP SVC</t>
  </si>
  <si>
    <t>197 EMP SVC</t>
  </si>
  <si>
    <t>87 EMP SVC</t>
  </si>
  <si>
    <t>Shasta County Travel Model Phased Development Assumptions</t>
  </si>
  <si>
    <t>Comments</t>
  </si>
  <si>
    <t>170 DU</t>
  </si>
  <si>
    <t>135 DU</t>
  </si>
  <si>
    <t>Not certain</t>
  </si>
  <si>
    <t>68898?</t>
  </si>
  <si>
    <t>Also 68899?</t>
  </si>
  <si>
    <t>28 SF DU</t>
  </si>
  <si>
    <t>Was called Sierra Pacific</t>
  </si>
  <si>
    <t>71 DU</t>
  </si>
  <si>
    <t>154 DU</t>
  </si>
  <si>
    <t>40 DU</t>
  </si>
  <si>
    <t>50 existing, 34 added</t>
  </si>
  <si>
    <t>No added</t>
  </si>
  <si>
    <t>155 MF5+ DU</t>
  </si>
  <si>
    <t>50 EMP RET</t>
  </si>
  <si>
    <t>75 SF DU</t>
  </si>
  <si>
    <t>20 SF DU</t>
  </si>
  <si>
    <t>14 SF DU</t>
  </si>
  <si>
    <t>Also 70255</t>
  </si>
  <si>
    <t>Multiple</t>
  </si>
  <si>
    <t>Most existing in 2010</t>
  </si>
  <si>
    <t>RESIDENTIAL REMOVED FROM LIST</t>
  </si>
  <si>
    <t>Forootan</t>
  </si>
  <si>
    <t>Redding (187 Sulphur Creek Rd.)</t>
  </si>
  <si>
    <t>69562?</t>
  </si>
  <si>
    <t>Replaced by Bridgeview Villas?</t>
  </si>
  <si>
    <t>152 SF DU</t>
  </si>
  <si>
    <t>350 SF DU</t>
  </si>
  <si>
    <t>Also 74289,74291,75434,75435</t>
  </si>
  <si>
    <t>25 SF DU</t>
  </si>
  <si>
    <t>48 SF DU</t>
  </si>
  <si>
    <t>81 MF5+ DU</t>
  </si>
  <si>
    <t>40 EMP RET</t>
  </si>
  <si>
    <t>Kohn</t>
  </si>
  <si>
    <t>Redding (4730 Aloe Vera Dr.)</t>
  </si>
  <si>
    <t>190 SF DU</t>
  </si>
  <si>
    <t>0 DU</t>
  </si>
  <si>
    <t>Lanzing</t>
  </si>
  <si>
    <t>Redding (1335 Hope Ln.)</t>
  </si>
  <si>
    <t>1 SF DU</t>
  </si>
  <si>
    <t>40 SF DU</t>
  </si>
  <si>
    <t>24 MF2_4 DU</t>
  </si>
  <si>
    <t>Also 43723</t>
  </si>
  <si>
    <t>569 + 420 SF DU</t>
  </si>
  <si>
    <t>30 SF DU</t>
  </si>
  <si>
    <t>Gironda</t>
  </si>
  <si>
    <t>Redding (Shasta View Dr.)</t>
  </si>
  <si>
    <t>Also 42409,42410</t>
  </si>
  <si>
    <t>96 + 96 + 0 SF DU</t>
  </si>
  <si>
    <t>244 SF DU</t>
  </si>
  <si>
    <t>O DU</t>
  </si>
  <si>
    <t>45 MF DU</t>
  </si>
  <si>
    <t>48 MF DU</t>
  </si>
  <si>
    <t>Existing office</t>
  </si>
  <si>
    <t>Move to 66077</t>
  </si>
  <si>
    <t>No reduction needed</t>
  </si>
  <si>
    <t>47 SF DU</t>
  </si>
  <si>
    <t>Niemann</t>
  </si>
  <si>
    <t>Redding (Westside Rd.)</t>
  </si>
  <si>
    <t>68 MF5+ DU</t>
  </si>
  <si>
    <t>Oasis Point Village</t>
  </si>
  <si>
    <t>Redding (6021 Oasis Road)</t>
  </si>
  <si>
    <t>Also 33272</t>
  </si>
  <si>
    <t>52 SF DU</t>
  </si>
  <si>
    <t>Also 33272,41555</t>
  </si>
  <si>
    <t>115 + 40 + 94 MF DU</t>
  </si>
  <si>
    <t>80 + 30 + 60 MF5+ DU</t>
  </si>
  <si>
    <t>Also 41762</t>
  </si>
  <si>
    <t>260 + 240 EMP RET</t>
  </si>
  <si>
    <t>100 EMP SVC</t>
  </si>
  <si>
    <t>Was Western Acres</t>
  </si>
  <si>
    <t>40 MF2_4 DU</t>
  </si>
  <si>
    <t>Parkview/Orange</t>
  </si>
  <si>
    <t>Redding (Mark St.)</t>
  </si>
  <si>
    <t>81 SF, 28 MF DU</t>
  </si>
  <si>
    <t>113 SF DU</t>
  </si>
  <si>
    <t>150 SF DU</t>
  </si>
  <si>
    <t>Also 41824,41808</t>
  </si>
  <si>
    <t>Was Tuscany Villas, Oasis Point Village, Gold Hills Park</t>
  </si>
  <si>
    <t>165 + 150 + 6 SF DU</t>
  </si>
  <si>
    <t>100 + 100 + 19 SF DU</t>
  </si>
  <si>
    <t>Also 41822,41823</t>
  </si>
  <si>
    <t>Was Emily Estates</t>
  </si>
  <si>
    <t>55 + 0 + 0 SF DU</t>
  </si>
  <si>
    <t>55 + 30 + 29 SF DU</t>
  </si>
  <si>
    <t>0 + 254 + 42 + 18 DU</t>
  </si>
  <si>
    <t>Put in 59934,59935</t>
  </si>
  <si>
    <t>23 + 0 + 20 MF2_4 DU</t>
  </si>
  <si>
    <t>Redding PD-03-02</t>
  </si>
  <si>
    <t>Redding (Collyer Dr.)</t>
  </si>
  <si>
    <t>Bethel Church development</t>
  </si>
  <si>
    <t>Redding S.51.90</t>
  </si>
  <si>
    <t>Redding (Santa Rosa Way)</t>
  </si>
  <si>
    <t>Also 69836-69838</t>
  </si>
  <si>
    <t>259 MF DU</t>
  </si>
  <si>
    <t>38 SF DU</t>
  </si>
  <si>
    <t>22 SF DU</t>
  </si>
  <si>
    <t>74 SF DU</t>
  </si>
  <si>
    <t>461 SF DU</t>
  </si>
  <si>
    <t>352 SF DU</t>
  </si>
  <si>
    <t>68 MF2_4 DU</t>
  </si>
  <si>
    <t>Was Scarborough</t>
  </si>
  <si>
    <t>9 MF5+ DU</t>
  </si>
  <si>
    <t>51 SF DU</t>
  </si>
  <si>
    <t>36 SF DU</t>
  </si>
  <si>
    <t>Redding (12650 Akrich St.)</t>
  </si>
  <si>
    <t>602 SF DU</t>
  </si>
  <si>
    <t>Also 41838, was MD Development</t>
  </si>
  <si>
    <t>47 + 47 SF DU</t>
  </si>
  <si>
    <t>20 + 20 SF DU</t>
  </si>
  <si>
    <t>Shasta Bible College</t>
  </si>
  <si>
    <t>Redding (3005 Hartnell Ave.)</t>
  </si>
  <si>
    <t>Also 25718</t>
  </si>
  <si>
    <t>188 + 118 SF DU</t>
  </si>
  <si>
    <t>267 + 167 SF DU</t>
  </si>
  <si>
    <t>50 EMP EDU + 500 STU</t>
  </si>
  <si>
    <t>Also 22766</t>
  </si>
  <si>
    <t>19 SF DU</t>
  </si>
  <si>
    <t>Sierra Pacific</t>
  </si>
  <si>
    <t>Also 21250,21251</t>
  </si>
  <si>
    <t>71 + 0 + 21 SF DU</t>
  </si>
  <si>
    <t>Signature Northwest</t>
  </si>
  <si>
    <t>Redding (4200 Sunglow Dr.)</t>
  </si>
  <si>
    <t>?</t>
  </si>
  <si>
    <t>146 SF DU</t>
  </si>
  <si>
    <t>110 SF DU</t>
  </si>
  <si>
    <t>202 SF DU</t>
  </si>
  <si>
    <t>118 SF DU</t>
  </si>
  <si>
    <t>165 SF DU</t>
  </si>
  <si>
    <t>84 SF DU</t>
  </si>
  <si>
    <t>6 SF DU</t>
  </si>
  <si>
    <t>9 SF DU</t>
  </si>
  <si>
    <t>Also 42023</t>
  </si>
  <si>
    <t>39 + 5 SF DU</t>
  </si>
  <si>
    <t>79 SF DU</t>
  </si>
  <si>
    <t>41 SF DU</t>
  </si>
  <si>
    <t>124 SF DU</t>
  </si>
  <si>
    <t>85 MF5+ DU</t>
  </si>
  <si>
    <t>Viale</t>
  </si>
  <si>
    <t>Redding (1817 Kenton Dr.)</t>
  </si>
  <si>
    <t>Can't locate on map</t>
  </si>
  <si>
    <t>197 SF DU</t>
  </si>
  <si>
    <t>46 SF DU</t>
  </si>
  <si>
    <t>66 SF DU</t>
  </si>
  <si>
    <t>Also 80579</t>
  </si>
  <si>
    <t>141 + 124 SF DU</t>
  </si>
  <si>
    <t>157 + 139 SF DU</t>
  </si>
  <si>
    <t>Already built</t>
  </si>
  <si>
    <t>37 SF DU</t>
  </si>
  <si>
    <t>18 SF DU</t>
  </si>
  <si>
    <t>71 SF 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</si>
</sst>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5" fillId="0" borderId="6" xfId="0" applyFont="1" applyFill="1" applyBorder="1"/>
    <xf numFmtId="0" fontId="5" fillId="0" borderId="7" xfId="0" applyFont="1" applyFill="1" applyBorder="1"/>
    <xf numFmtId="0" fontId="5" fillId="0" borderId="5" xfId="0" applyFont="1" applyFill="1" applyBorder="1"/>
    <xf numFmtId="3" fontId="5" fillId="0" borderId="6" xfId="0" applyNumberFormat="1" applyFont="1" applyFill="1" applyBorder="1"/>
    <xf numFmtId="0" fontId="6" fillId="0" borderId="5" xfId="0" applyFont="1" applyFill="1" applyBorder="1"/>
    <xf numFmtId="0" fontId="5" fillId="0" borderId="5" xfId="0" applyFont="1" applyBorder="1"/>
    <xf numFmtId="0" fontId="5" fillId="0" borderId="6" xfId="0" applyFont="1" applyBorder="1"/>
    <xf numFmtId="3" fontId="5" fillId="0" borderId="6" xfId="0" applyNumberFormat="1" applyFont="1" applyBorder="1"/>
    <xf numFmtId="164" fontId="5" fillId="0" borderId="6" xfId="2" applyNumberFormat="1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3" fontId="4" fillId="0" borderId="6" xfId="0" applyNumberFormat="1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3" fontId="5" fillId="0" borderId="9" xfId="0" applyNumberFormat="1" applyFont="1" applyFill="1" applyBorder="1"/>
    <xf numFmtId="0" fontId="5" fillId="0" borderId="10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9" fontId="5" fillId="0" borderId="1" xfId="1" applyFont="1" applyFill="1" applyBorder="1"/>
    <xf numFmtId="0" fontId="5" fillId="0" borderId="1" xfId="0" applyFont="1" applyFill="1" applyBorder="1"/>
    <xf numFmtId="9" fontId="5" fillId="0" borderId="1" xfId="1" applyFont="1" applyBorder="1"/>
    <xf numFmtId="9" fontId="5" fillId="0" borderId="12" xfId="1" applyFont="1" applyFill="1" applyBorder="1"/>
    <xf numFmtId="0" fontId="4" fillId="0" borderId="13" xfId="0" applyFont="1" applyFill="1" applyBorder="1" applyAlignment="1">
      <alignment horizontal="center"/>
    </xf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6" xfId="0" applyFont="1" applyFill="1" applyBorder="1"/>
    <xf numFmtId="0" fontId="5" fillId="0" borderId="17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20" xfId="0" applyFont="1" applyFill="1" applyBorder="1"/>
    <xf numFmtId="0" fontId="5" fillId="0" borderId="21" xfId="0" applyFont="1" applyFill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showGridLines="0" tabSelected="1" zoomScaleNormal="100" zoomScaleSheetLayoutView="100" zoomScalePageLayoutView="50" workbookViewId="0">
      <pane xSplit="1" ySplit="4" topLeftCell="B159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RowHeight="12.75" x14ac:dyDescent="0.2"/>
  <cols>
    <col min="1" max="1" width="40.42578125" style="2" customWidth="1"/>
    <col min="2" max="2" width="34.7109375" style="2" customWidth="1"/>
    <col min="3" max="3" width="20.7109375" style="2" customWidth="1"/>
    <col min="4" max="4" width="9.140625" style="2"/>
    <col min="5" max="12" width="10.7109375" style="2" customWidth="1"/>
    <col min="13" max="13" width="13.28515625" style="2" customWidth="1"/>
    <col min="14" max="14" width="9.140625" style="2"/>
    <col min="15" max="16" width="20.7109375" style="2" customWidth="1"/>
    <col min="17" max="17" width="30.7109375" style="2" customWidth="1"/>
    <col min="18" max="16384" width="9.140625" style="2"/>
  </cols>
  <sheetData>
    <row r="1" spans="1:17" x14ac:dyDescent="0.2">
      <c r="A1" s="1" t="s">
        <v>341</v>
      </c>
    </row>
    <row r="3" spans="1:17" ht="13.5" thickBot="1" x14ac:dyDescent="0.25"/>
    <row r="4" spans="1:17" ht="27" customHeight="1" thickTop="1" x14ac:dyDescent="0.2">
      <c r="A4" s="3" t="s">
        <v>0</v>
      </c>
      <c r="B4" s="4" t="s">
        <v>7</v>
      </c>
      <c r="C4" s="4" t="s">
        <v>1</v>
      </c>
      <c r="D4" s="4" t="s">
        <v>2</v>
      </c>
      <c r="E4" s="4">
        <v>2017</v>
      </c>
      <c r="F4" s="4">
        <v>2020</v>
      </c>
      <c r="G4" s="4">
        <v>2025</v>
      </c>
      <c r="H4" s="4">
        <v>2030</v>
      </c>
      <c r="I4" s="4">
        <v>2035</v>
      </c>
      <c r="J4" s="4">
        <v>2040</v>
      </c>
      <c r="K4" s="5" t="s">
        <v>30</v>
      </c>
      <c r="L4" s="4" t="s">
        <v>3</v>
      </c>
      <c r="M4" s="26" t="s">
        <v>32</v>
      </c>
      <c r="N4" s="32" t="s">
        <v>262</v>
      </c>
      <c r="O4" s="4" t="s">
        <v>263</v>
      </c>
      <c r="P4" s="4" t="s">
        <v>265</v>
      </c>
      <c r="Q4" s="25" t="s">
        <v>342</v>
      </c>
    </row>
    <row r="5" spans="1:17" ht="27" customHeight="1" x14ac:dyDescent="0.2">
      <c r="A5" s="6" t="s">
        <v>147</v>
      </c>
      <c r="B5" s="7"/>
      <c r="C5" s="7"/>
      <c r="D5" s="7"/>
      <c r="E5" s="7"/>
      <c r="F5" s="7"/>
      <c r="G5" s="7"/>
      <c r="H5" s="7"/>
      <c r="I5" s="7"/>
      <c r="J5" s="7"/>
      <c r="K5" s="8"/>
      <c r="L5" s="7"/>
      <c r="M5" s="27"/>
      <c r="N5" s="33"/>
      <c r="O5" s="9"/>
      <c r="P5" s="9"/>
      <c r="Q5" s="10"/>
    </row>
    <row r="6" spans="1:17" ht="12.75" customHeight="1" x14ac:dyDescent="0.2">
      <c r="A6" s="11" t="s">
        <v>48</v>
      </c>
      <c r="B6" s="9" t="s">
        <v>34</v>
      </c>
      <c r="C6" s="9" t="s">
        <v>10</v>
      </c>
      <c r="D6" s="9" t="s">
        <v>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58500</v>
      </c>
      <c r="K6" s="12">
        <v>58500</v>
      </c>
      <c r="L6" s="12">
        <f t="shared" ref="L6:L21" si="0">SUM(E6:K6)</f>
        <v>117000</v>
      </c>
      <c r="M6" s="28">
        <f t="shared" ref="M6:M21" si="1">SUM(E6:J6)/L6</f>
        <v>0.5</v>
      </c>
      <c r="N6" s="33"/>
      <c r="O6" s="9"/>
      <c r="P6" s="9"/>
      <c r="Q6" s="10"/>
    </row>
    <row r="7" spans="1:17" ht="12.75" customHeight="1" x14ac:dyDescent="0.2">
      <c r="A7" s="11" t="s">
        <v>49</v>
      </c>
      <c r="B7" s="9" t="s">
        <v>34</v>
      </c>
      <c r="C7" s="9" t="s">
        <v>13</v>
      </c>
      <c r="D7" s="9" t="s">
        <v>12</v>
      </c>
      <c r="E7" s="12">
        <v>70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f t="shared" si="0"/>
        <v>70</v>
      </c>
      <c r="M7" s="28">
        <f t="shared" si="1"/>
        <v>1</v>
      </c>
      <c r="N7" s="33"/>
      <c r="O7" s="9"/>
      <c r="P7" s="9"/>
      <c r="Q7" s="10"/>
    </row>
    <row r="8" spans="1:17" ht="12.75" customHeight="1" x14ac:dyDescent="0.2">
      <c r="A8" s="11" t="s">
        <v>50</v>
      </c>
      <c r="B8" s="9" t="s">
        <v>34</v>
      </c>
      <c r="C8" s="9" t="s">
        <v>51</v>
      </c>
      <c r="D8" s="9" t="s">
        <v>5</v>
      </c>
      <c r="E8" s="12">
        <v>2500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f t="shared" si="0"/>
        <v>2500</v>
      </c>
      <c r="M8" s="28">
        <f t="shared" si="1"/>
        <v>1</v>
      </c>
      <c r="N8" s="33"/>
      <c r="O8" s="9"/>
      <c r="P8" s="9"/>
      <c r="Q8" s="10"/>
    </row>
    <row r="9" spans="1:17" x14ac:dyDescent="0.2">
      <c r="A9" s="11" t="s">
        <v>20</v>
      </c>
      <c r="B9" s="9" t="s">
        <v>34</v>
      </c>
      <c r="C9" s="9" t="s">
        <v>10</v>
      </c>
      <c r="D9" s="9" t="s">
        <v>5</v>
      </c>
      <c r="E9" s="12">
        <v>0</v>
      </c>
      <c r="F9" s="12">
        <v>0</v>
      </c>
      <c r="G9" s="12">
        <v>0</v>
      </c>
      <c r="H9" s="12">
        <v>0</v>
      </c>
      <c r="I9" s="12">
        <v>130000</v>
      </c>
      <c r="J9" s="12">
        <v>66000</v>
      </c>
      <c r="K9" s="12">
        <v>130000</v>
      </c>
      <c r="L9" s="12">
        <f t="shared" si="0"/>
        <v>326000</v>
      </c>
      <c r="M9" s="28">
        <f t="shared" si="1"/>
        <v>0.60122699386503065</v>
      </c>
      <c r="N9" s="33"/>
      <c r="O9" s="9"/>
      <c r="P9" s="9"/>
      <c r="Q9" s="10"/>
    </row>
    <row r="10" spans="1:17" x14ac:dyDescent="0.2">
      <c r="A10" s="11"/>
      <c r="B10" s="9"/>
      <c r="C10" s="9" t="s">
        <v>21</v>
      </c>
      <c r="D10" s="9" t="s">
        <v>5</v>
      </c>
      <c r="E10" s="12">
        <v>0</v>
      </c>
      <c r="F10" s="12">
        <v>0</v>
      </c>
      <c r="G10" s="12">
        <v>0</v>
      </c>
      <c r="H10" s="12">
        <v>2500</v>
      </c>
      <c r="I10" s="12">
        <v>2500</v>
      </c>
      <c r="J10" s="12">
        <v>0</v>
      </c>
      <c r="K10" s="12">
        <v>0</v>
      </c>
      <c r="L10" s="12">
        <f t="shared" si="0"/>
        <v>5000</v>
      </c>
      <c r="M10" s="28">
        <f t="shared" si="1"/>
        <v>1</v>
      </c>
      <c r="N10" s="33"/>
      <c r="O10" s="9"/>
      <c r="P10" s="9"/>
      <c r="Q10" s="10"/>
    </row>
    <row r="11" spans="1:17" ht="12.75" customHeight="1" x14ac:dyDescent="0.2">
      <c r="A11" s="11" t="s">
        <v>40</v>
      </c>
      <c r="B11" s="9" t="s">
        <v>34</v>
      </c>
      <c r="C11" s="9" t="s">
        <v>11</v>
      </c>
      <c r="D11" s="9" t="s">
        <v>12</v>
      </c>
      <c r="E11" s="12">
        <v>0</v>
      </c>
      <c r="F11" s="12">
        <v>28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f t="shared" si="0"/>
        <v>28</v>
      </c>
      <c r="M11" s="28">
        <f t="shared" si="1"/>
        <v>1</v>
      </c>
      <c r="N11" s="33"/>
      <c r="O11" s="9"/>
      <c r="P11" s="9"/>
      <c r="Q11" s="10"/>
    </row>
    <row r="12" spans="1:17" ht="12.75" customHeight="1" x14ac:dyDescent="0.2">
      <c r="A12" s="11" t="s">
        <v>45</v>
      </c>
      <c r="B12" s="9" t="s">
        <v>34</v>
      </c>
      <c r="C12" s="9" t="s">
        <v>11</v>
      </c>
      <c r="D12" s="9" t="s">
        <v>12</v>
      </c>
      <c r="E12" s="12">
        <v>0</v>
      </c>
      <c r="F12" s="12">
        <v>0</v>
      </c>
      <c r="G12" s="12">
        <v>0</v>
      </c>
      <c r="H12" s="12">
        <v>0</v>
      </c>
      <c r="I12" s="12">
        <v>69</v>
      </c>
      <c r="J12" s="12">
        <v>0</v>
      </c>
      <c r="K12" s="12">
        <v>0</v>
      </c>
      <c r="L12" s="12">
        <f t="shared" si="0"/>
        <v>69</v>
      </c>
      <c r="M12" s="28">
        <f t="shared" si="1"/>
        <v>1</v>
      </c>
      <c r="N12" s="33"/>
      <c r="O12" s="9"/>
      <c r="P12" s="9"/>
      <c r="Q12" s="10"/>
    </row>
    <row r="13" spans="1:17" x14ac:dyDescent="0.2">
      <c r="A13" s="11" t="s">
        <v>52</v>
      </c>
      <c r="B13" s="9" t="s">
        <v>34</v>
      </c>
      <c r="C13" s="9" t="s">
        <v>13</v>
      </c>
      <c r="D13" s="9" t="s">
        <v>12</v>
      </c>
      <c r="E13" s="12">
        <v>16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f t="shared" si="0"/>
        <v>16</v>
      </c>
      <c r="M13" s="28">
        <f t="shared" si="1"/>
        <v>1</v>
      </c>
      <c r="N13" s="33"/>
      <c r="O13" s="9"/>
      <c r="P13" s="9"/>
      <c r="Q13" s="10"/>
    </row>
    <row r="14" spans="1:17" x14ac:dyDescent="0.2">
      <c r="A14" s="11" t="s">
        <v>86</v>
      </c>
      <c r="B14" s="9" t="s">
        <v>34</v>
      </c>
      <c r="C14" s="9" t="s">
        <v>11</v>
      </c>
      <c r="D14" s="9" t="s">
        <v>12</v>
      </c>
      <c r="E14" s="12">
        <v>0</v>
      </c>
      <c r="F14" s="12">
        <v>0</v>
      </c>
      <c r="G14" s="12">
        <v>111</v>
      </c>
      <c r="H14" s="12">
        <v>74</v>
      </c>
      <c r="I14" s="12">
        <v>0</v>
      </c>
      <c r="J14" s="12">
        <v>0</v>
      </c>
      <c r="K14" s="12">
        <v>0</v>
      </c>
      <c r="L14" s="12">
        <f t="shared" si="0"/>
        <v>185</v>
      </c>
      <c r="M14" s="28">
        <f t="shared" si="1"/>
        <v>1</v>
      </c>
      <c r="N14" s="33"/>
      <c r="O14" s="9"/>
      <c r="P14" s="9"/>
      <c r="Q14" s="10"/>
    </row>
    <row r="15" spans="1:17" x14ac:dyDescent="0.2">
      <c r="A15" s="11" t="s">
        <v>131</v>
      </c>
      <c r="B15" s="9" t="s">
        <v>34</v>
      </c>
      <c r="C15" s="9" t="s">
        <v>11</v>
      </c>
      <c r="D15" s="9" t="s">
        <v>12</v>
      </c>
      <c r="E15" s="12">
        <v>43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f t="shared" si="0"/>
        <v>43</v>
      </c>
      <c r="M15" s="28">
        <f t="shared" si="1"/>
        <v>1</v>
      </c>
      <c r="N15" s="33"/>
      <c r="O15" s="9"/>
      <c r="P15" s="9"/>
      <c r="Q15" s="10"/>
    </row>
    <row r="16" spans="1:17" x14ac:dyDescent="0.2">
      <c r="A16" s="11" t="s">
        <v>27</v>
      </c>
      <c r="B16" s="9" t="s">
        <v>34</v>
      </c>
      <c r="C16" s="9" t="s">
        <v>11</v>
      </c>
      <c r="D16" s="9" t="s">
        <v>12</v>
      </c>
      <c r="E16" s="12">
        <v>85</v>
      </c>
      <c r="F16" s="12">
        <v>157</v>
      </c>
      <c r="G16" s="12">
        <v>722</v>
      </c>
      <c r="H16" s="12">
        <v>848</v>
      </c>
      <c r="I16" s="12">
        <v>981</v>
      </c>
      <c r="J16" s="12">
        <v>839</v>
      </c>
      <c r="K16" s="12">
        <v>648</v>
      </c>
      <c r="L16" s="12">
        <f t="shared" si="0"/>
        <v>4280</v>
      </c>
      <c r="M16" s="28">
        <f t="shared" si="1"/>
        <v>0.84859813084112146</v>
      </c>
      <c r="N16" s="33"/>
      <c r="O16" s="9"/>
      <c r="P16" s="9"/>
      <c r="Q16" s="10"/>
    </row>
    <row r="17" spans="1:17" x14ac:dyDescent="0.2">
      <c r="A17" s="11"/>
      <c r="B17" s="9"/>
      <c r="C17" s="9" t="s">
        <v>13</v>
      </c>
      <c r="D17" s="9" t="s">
        <v>12</v>
      </c>
      <c r="E17" s="12">
        <v>640</v>
      </c>
      <c r="F17" s="12">
        <v>0</v>
      </c>
      <c r="G17" s="12">
        <v>287</v>
      </c>
      <c r="H17" s="12">
        <v>287</v>
      </c>
      <c r="I17" s="12">
        <v>0</v>
      </c>
      <c r="J17" s="12">
        <v>0</v>
      </c>
      <c r="K17" s="12">
        <v>0</v>
      </c>
      <c r="L17" s="12">
        <f t="shared" si="0"/>
        <v>1214</v>
      </c>
      <c r="M17" s="28">
        <f t="shared" si="1"/>
        <v>1</v>
      </c>
      <c r="N17" s="33"/>
      <c r="O17" s="9"/>
      <c r="P17" s="9"/>
      <c r="Q17" s="10"/>
    </row>
    <row r="18" spans="1:17" x14ac:dyDescent="0.2">
      <c r="A18" s="11"/>
      <c r="B18" s="9"/>
      <c r="C18" s="9" t="s">
        <v>10</v>
      </c>
      <c r="D18" s="9" t="s">
        <v>5</v>
      </c>
      <c r="E18" s="12">
        <v>0</v>
      </c>
      <c r="F18" s="12">
        <v>0</v>
      </c>
      <c r="G18" s="12">
        <v>0</v>
      </c>
      <c r="H18" s="12">
        <v>0</v>
      </c>
      <c r="I18" s="12">
        <v>70000</v>
      </c>
      <c r="J18" s="12">
        <v>20000</v>
      </c>
      <c r="K18" s="12">
        <v>50000</v>
      </c>
      <c r="L18" s="12">
        <f t="shared" si="0"/>
        <v>140000</v>
      </c>
      <c r="M18" s="28">
        <f t="shared" si="1"/>
        <v>0.6428571428571429</v>
      </c>
      <c r="N18" s="33"/>
      <c r="O18" s="9"/>
      <c r="P18" s="9"/>
      <c r="Q18" s="10"/>
    </row>
    <row r="19" spans="1:17" x14ac:dyDescent="0.2">
      <c r="A19" s="11"/>
      <c r="B19" s="9"/>
      <c r="C19" s="9" t="s">
        <v>9</v>
      </c>
      <c r="D19" s="9" t="s">
        <v>5</v>
      </c>
      <c r="E19" s="12">
        <v>0</v>
      </c>
      <c r="F19" s="12">
        <v>0</v>
      </c>
      <c r="G19" s="12">
        <v>0</v>
      </c>
      <c r="H19" s="12">
        <v>0</v>
      </c>
      <c r="I19" s="12">
        <v>50000</v>
      </c>
      <c r="J19" s="12">
        <v>0</v>
      </c>
      <c r="K19" s="12">
        <v>50000</v>
      </c>
      <c r="L19" s="12">
        <f t="shared" si="0"/>
        <v>100000</v>
      </c>
      <c r="M19" s="28">
        <f t="shared" si="1"/>
        <v>0.5</v>
      </c>
      <c r="N19" s="33"/>
      <c r="O19" s="9"/>
      <c r="P19" s="9"/>
      <c r="Q19" s="10"/>
    </row>
    <row r="20" spans="1:17" x14ac:dyDescent="0.2">
      <c r="A20" s="11"/>
      <c r="B20" s="9"/>
      <c r="C20" s="9" t="s">
        <v>24</v>
      </c>
      <c r="D20" s="9" t="s">
        <v>17</v>
      </c>
      <c r="E20" s="12">
        <v>0</v>
      </c>
      <c r="F20" s="12">
        <v>0</v>
      </c>
      <c r="G20" s="12">
        <v>0</v>
      </c>
      <c r="H20" s="12">
        <v>0</v>
      </c>
      <c r="I20" s="12">
        <v>50</v>
      </c>
      <c r="J20" s="12">
        <v>50</v>
      </c>
      <c r="K20" s="12">
        <v>0</v>
      </c>
      <c r="L20" s="12">
        <f t="shared" si="0"/>
        <v>100</v>
      </c>
      <c r="M20" s="28">
        <f t="shared" si="1"/>
        <v>1</v>
      </c>
      <c r="N20" s="33"/>
      <c r="O20" s="9"/>
      <c r="P20" s="9"/>
      <c r="Q20" s="10"/>
    </row>
    <row r="21" spans="1:17" x14ac:dyDescent="0.2">
      <c r="A21" s="11" t="s">
        <v>146</v>
      </c>
      <c r="B21" s="9" t="s">
        <v>34</v>
      </c>
      <c r="C21" s="9" t="s">
        <v>11</v>
      </c>
      <c r="D21" s="9" t="s">
        <v>12</v>
      </c>
      <c r="E21" s="12">
        <v>28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f t="shared" si="0"/>
        <v>28</v>
      </c>
      <c r="M21" s="28">
        <f t="shared" si="1"/>
        <v>1</v>
      </c>
      <c r="N21" s="33"/>
      <c r="O21" s="9"/>
      <c r="P21" s="9"/>
      <c r="Q21" s="10"/>
    </row>
    <row r="22" spans="1:17" ht="27" customHeight="1" x14ac:dyDescent="0.2">
      <c r="A22" s="6" t="s">
        <v>148</v>
      </c>
      <c r="B22" s="7"/>
      <c r="C22" s="7"/>
      <c r="D22" s="7"/>
      <c r="E22" s="7"/>
      <c r="F22" s="7"/>
      <c r="G22" s="7"/>
      <c r="H22" s="7"/>
      <c r="I22" s="7"/>
      <c r="J22" s="7"/>
      <c r="K22" s="8"/>
      <c r="L22" s="7"/>
      <c r="M22" s="27"/>
      <c r="N22" s="33"/>
      <c r="O22" s="9"/>
      <c r="P22" s="9"/>
      <c r="Q22" s="10"/>
    </row>
    <row r="23" spans="1:17" ht="12.75" customHeight="1" x14ac:dyDescent="0.2">
      <c r="A23" s="13" t="s">
        <v>175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29"/>
      <c r="N23" s="33"/>
      <c r="O23" s="9"/>
      <c r="P23" s="9"/>
      <c r="Q23" s="10"/>
    </row>
    <row r="24" spans="1:17" ht="12.75" customHeight="1" x14ac:dyDescent="0.2">
      <c r="A24" s="11" t="s">
        <v>197</v>
      </c>
      <c r="B24" s="9" t="s">
        <v>212</v>
      </c>
      <c r="C24" s="9" t="s">
        <v>213</v>
      </c>
      <c r="D24" s="9" t="s">
        <v>5</v>
      </c>
      <c r="E24" s="9">
        <v>0</v>
      </c>
      <c r="F24" s="12">
        <v>171708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12">
        <f t="shared" ref="L24:L49" si="2">SUM(E24:K24)</f>
        <v>171708</v>
      </c>
      <c r="M24" s="28">
        <f t="shared" ref="M24:M26" si="3">SUM(E24:J24)/L24</f>
        <v>1</v>
      </c>
      <c r="N24" s="33">
        <v>43423</v>
      </c>
      <c r="O24" s="9" t="s">
        <v>264</v>
      </c>
      <c r="P24" s="9" t="s">
        <v>266</v>
      </c>
      <c r="Q24" s="10"/>
    </row>
    <row r="25" spans="1:17" ht="12.75" customHeight="1" x14ac:dyDescent="0.2">
      <c r="A25" s="11" t="s">
        <v>203</v>
      </c>
      <c r="B25" s="9" t="s">
        <v>204</v>
      </c>
      <c r="C25" s="9" t="s">
        <v>4</v>
      </c>
      <c r="D25" s="9" t="s">
        <v>5</v>
      </c>
      <c r="E25" s="12">
        <v>34336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12">
        <f t="shared" si="2"/>
        <v>34336</v>
      </c>
      <c r="M25" s="28">
        <f t="shared" si="3"/>
        <v>1</v>
      </c>
      <c r="N25" s="33">
        <v>29128</v>
      </c>
      <c r="O25" s="9" t="s">
        <v>267</v>
      </c>
      <c r="P25" s="9" t="s">
        <v>269</v>
      </c>
      <c r="Q25" s="10"/>
    </row>
    <row r="26" spans="1:17" ht="12.75" customHeight="1" x14ac:dyDescent="0.2">
      <c r="A26" s="11" t="s">
        <v>201</v>
      </c>
      <c r="B26" s="9" t="s">
        <v>211</v>
      </c>
      <c r="C26" s="9" t="s">
        <v>19</v>
      </c>
      <c r="D26" s="9" t="s">
        <v>5</v>
      </c>
      <c r="E26" s="9">
        <v>0</v>
      </c>
      <c r="F26" s="12">
        <v>51200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f t="shared" si="2"/>
        <v>51200</v>
      </c>
      <c r="M26" s="28">
        <f t="shared" si="3"/>
        <v>1</v>
      </c>
      <c r="N26" s="33">
        <v>40490</v>
      </c>
      <c r="O26" s="9" t="s">
        <v>267</v>
      </c>
      <c r="P26" s="9" t="s">
        <v>268</v>
      </c>
      <c r="Q26" s="10" t="s">
        <v>270</v>
      </c>
    </row>
    <row r="27" spans="1:17" x14ac:dyDescent="0.2">
      <c r="A27" s="11" t="s">
        <v>176</v>
      </c>
      <c r="B27" s="9" t="s">
        <v>244</v>
      </c>
      <c r="C27" s="9" t="s">
        <v>10</v>
      </c>
      <c r="D27" s="9" t="s">
        <v>5</v>
      </c>
      <c r="E27" s="12">
        <v>0</v>
      </c>
      <c r="F27" s="12">
        <v>75000</v>
      </c>
      <c r="G27" s="12">
        <v>75000</v>
      </c>
      <c r="H27" s="12">
        <v>0</v>
      </c>
      <c r="I27" s="12">
        <v>0</v>
      </c>
      <c r="J27" s="12">
        <v>0</v>
      </c>
      <c r="K27" s="12">
        <v>0</v>
      </c>
      <c r="L27" s="12">
        <f t="shared" si="2"/>
        <v>150000</v>
      </c>
      <c r="M27" s="28">
        <f t="shared" ref="M27:M43" si="4">SUM(E27:J27)/L27</f>
        <v>1</v>
      </c>
      <c r="N27" s="33">
        <v>36587</v>
      </c>
      <c r="O27" s="9" t="s">
        <v>267</v>
      </c>
      <c r="P27" s="9" t="s">
        <v>271</v>
      </c>
      <c r="Q27" s="10" t="s">
        <v>272</v>
      </c>
    </row>
    <row r="28" spans="1:17" ht="12.75" customHeight="1" x14ac:dyDescent="0.2">
      <c r="A28" s="11" t="s">
        <v>8</v>
      </c>
      <c r="B28" s="9" t="s">
        <v>155</v>
      </c>
      <c r="C28" s="9" t="s">
        <v>4</v>
      </c>
      <c r="D28" s="9" t="s">
        <v>5</v>
      </c>
      <c r="E28" s="12">
        <v>0</v>
      </c>
      <c r="F28" s="12">
        <v>0</v>
      </c>
      <c r="G28" s="12">
        <v>0</v>
      </c>
      <c r="H28" s="12">
        <v>0</v>
      </c>
      <c r="I28" s="12">
        <v>198000</v>
      </c>
      <c r="J28" s="12">
        <v>298000</v>
      </c>
      <c r="K28" s="12">
        <v>496000</v>
      </c>
      <c r="L28" s="12">
        <f t="shared" si="2"/>
        <v>992000</v>
      </c>
      <c r="M28" s="28">
        <f t="shared" si="4"/>
        <v>0.5</v>
      </c>
      <c r="N28" s="33">
        <v>22091</v>
      </c>
      <c r="O28" s="9" t="s">
        <v>273</v>
      </c>
      <c r="P28" s="9" t="s">
        <v>279</v>
      </c>
      <c r="Q28" s="10"/>
    </row>
    <row r="29" spans="1:17" x14ac:dyDescent="0.2">
      <c r="A29" s="11" t="s">
        <v>6</v>
      </c>
      <c r="B29" s="9" t="s">
        <v>128</v>
      </c>
      <c r="C29" s="9" t="s">
        <v>9</v>
      </c>
      <c r="D29" s="9" t="s">
        <v>5</v>
      </c>
      <c r="E29" s="12">
        <v>0</v>
      </c>
      <c r="F29" s="12">
        <v>0</v>
      </c>
      <c r="G29" s="12">
        <v>36400</v>
      </c>
      <c r="H29" s="12">
        <v>0</v>
      </c>
      <c r="I29" s="12">
        <v>36400</v>
      </c>
      <c r="J29" s="12">
        <v>0</v>
      </c>
      <c r="K29" s="12">
        <v>0</v>
      </c>
      <c r="L29" s="12">
        <f t="shared" si="2"/>
        <v>72800</v>
      </c>
      <c r="M29" s="28">
        <f t="shared" si="4"/>
        <v>1</v>
      </c>
      <c r="N29" s="33">
        <v>68401</v>
      </c>
      <c r="O29" s="9" t="s">
        <v>267</v>
      </c>
      <c r="P29" s="9" t="s">
        <v>274</v>
      </c>
      <c r="Q29" s="10"/>
    </row>
    <row r="30" spans="1:17" x14ac:dyDescent="0.2">
      <c r="A30" s="11" t="s">
        <v>177</v>
      </c>
      <c r="B30" s="9" t="s">
        <v>178</v>
      </c>
      <c r="C30" s="9" t="s">
        <v>10</v>
      </c>
      <c r="D30" s="9" t="s">
        <v>5</v>
      </c>
      <c r="E30" s="12">
        <v>0</v>
      </c>
      <c r="F30" s="12">
        <v>160000</v>
      </c>
      <c r="G30" s="12">
        <v>62000</v>
      </c>
      <c r="H30" s="12">
        <v>0</v>
      </c>
      <c r="I30" s="12">
        <v>0</v>
      </c>
      <c r="J30" s="12">
        <v>0</v>
      </c>
      <c r="K30" s="12">
        <v>0</v>
      </c>
      <c r="L30" s="12">
        <f t="shared" si="2"/>
        <v>222000</v>
      </c>
      <c r="M30" s="28">
        <f t="shared" si="4"/>
        <v>1</v>
      </c>
      <c r="N30" s="33">
        <v>38705</v>
      </c>
      <c r="O30" s="9" t="s">
        <v>267</v>
      </c>
      <c r="P30" s="9" t="s">
        <v>276</v>
      </c>
      <c r="Q30" s="10" t="s">
        <v>275</v>
      </c>
    </row>
    <row r="31" spans="1:17" x14ac:dyDescent="0.2">
      <c r="A31" s="11" t="s">
        <v>83</v>
      </c>
      <c r="B31" s="9" t="s">
        <v>156</v>
      </c>
      <c r="C31" s="9" t="s">
        <v>10</v>
      </c>
      <c r="D31" s="9" t="s">
        <v>5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61500</v>
      </c>
      <c r="K31" s="12">
        <v>67000</v>
      </c>
      <c r="L31" s="12">
        <f t="shared" si="2"/>
        <v>128500</v>
      </c>
      <c r="M31" s="28">
        <f t="shared" si="4"/>
        <v>0.47859922178988329</v>
      </c>
      <c r="N31" s="33">
        <v>34794</v>
      </c>
      <c r="O31" s="9" t="s">
        <v>278</v>
      </c>
      <c r="P31" s="9" t="s">
        <v>279</v>
      </c>
      <c r="Q31" s="10" t="s">
        <v>277</v>
      </c>
    </row>
    <row r="32" spans="1:17" x14ac:dyDescent="0.2">
      <c r="A32" s="11" t="s">
        <v>198</v>
      </c>
      <c r="B32" s="9" t="s">
        <v>214</v>
      </c>
      <c r="C32" s="9" t="s">
        <v>60</v>
      </c>
      <c r="D32" s="9" t="s">
        <v>5</v>
      </c>
      <c r="E32" s="12"/>
      <c r="F32" s="12">
        <v>80000</v>
      </c>
      <c r="G32" s="12">
        <v>49600</v>
      </c>
      <c r="H32" s="12">
        <v>0</v>
      </c>
      <c r="I32" s="12">
        <v>0</v>
      </c>
      <c r="J32" s="12">
        <v>0</v>
      </c>
      <c r="K32" s="12">
        <v>0</v>
      </c>
      <c r="L32" s="12">
        <f t="shared" si="2"/>
        <v>129600</v>
      </c>
      <c r="M32" s="28">
        <f t="shared" si="4"/>
        <v>1</v>
      </c>
      <c r="N32" s="33">
        <v>63296</v>
      </c>
      <c r="O32" s="9" t="s">
        <v>282</v>
      </c>
      <c r="P32" s="9" t="s">
        <v>281</v>
      </c>
      <c r="Q32" s="10" t="s">
        <v>280</v>
      </c>
    </row>
    <row r="33" spans="1:17" x14ac:dyDescent="0.2">
      <c r="A33" s="11" t="s">
        <v>84</v>
      </c>
      <c r="B33" s="9" t="s">
        <v>161</v>
      </c>
      <c r="C33" s="9" t="s">
        <v>10</v>
      </c>
      <c r="D33" s="9" t="s">
        <v>5</v>
      </c>
      <c r="E33" s="12">
        <v>170000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f t="shared" si="2"/>
        <v>170000</v>
      </c>
      <c r="M33" s="28">
        <f t="shared" si="4"/>
        <v>1</v>
      </c>
      <c r="N33" s="33">
        <v>63469</v>
      </c>
      <c r="O33" s="9" t="s">
        <v>284</v>
      </c>
      <c r="P33" s="9" t="s">
        <v>279</v>
      </c>
      <c r="Q33" s="10" t="s">
        <v>283</v>
      </c>
    </row>
    <row r="34" spans="1:17" x14ac:dyDescent="0.2">
      <c r="A34" s="11" t="s">
        <v>199</v>
      </c>
      <c r="B34" s="9" t="s">
        <v>215</v>
      </c>
      <c r="C34" s="9" t="s">
        <v>19</v>
      </c>
      <c r="D34" s="9" t="s">
        <v>5</v>
      </c>
      <c r="E34" s="12">
        <v>51115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f t="shared" si="2"/>
        <v>51115</v>
      </c>
      <c r="M34" s="28">
        <f t="shared" si="4"/>
        <v>1</v>
      </c>
      <c r="N34" s="33">
        <v>62374</v>
      </c>
      <c r="O34" s="9" t="s">
        <v>267</v>
      </c>
      <c r="P34" s="9" t="s">
        <v>268</v>
      </c>
      <c r="Q34" s="10"/>
    </row>
    <row r="35" spans="1:17" x14ac:dyDescent="0.2">
      <c r="A35" s="11" t="s">
        <v>200</v>
      </c>
      <c r="B35" s="9" t="s">
        <v>210</v>
      </c>
      <c r="C35" s="9" t="s">
        <v>19</v>
      </c>
      <c r="D35" s="9" t="s">
        <v>5</v>
      </c>
      <c r="E35" s="12">
        <v>0</v>
      </c>
      <c r="F35" s="12">
        <v>56000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f t="shared" si="2"/>
        <v>56000</v>
      </c>
      <c r="M35" s="28">
        <f t="shared" si="4"/>
        <v>1</v>
      </c>
      <c r="N35" s="33">
        <v>40472</v>
      </c>
      <c r="O35" s="9" t="s">
        <v>267</v>
      </c>
      <c r="P35" s="9" t="s">
        <v>268</v>
      </c>
      <c r="Q35" s="10"/>
    </row>
    <row r="36" spans="1:17" x14ac:dyDescent="0.2">
      <c r="A36" s="11" t="s">
        <v>202</v>
      </c>
      <c r="B36" s="9" t="s">
        <v>209</v>
      </c>
      <c r="C36" s="9" t="s">
        <v>51</v>
      </c>
      <c r="D36" s="9" t="s">
        <v>5</v>
      </c>
      <c r="E36" s="12">
        <v>0</v>
      </c>
      <c r="F36" s="12">
        <v>4385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f t="shared" si="2"/>
        <v>4385</v>
      </c>
      <c r="M36" s="28">
        <f t="shared" si="4"/>
        <v>1</v>
      </c>
      <c r="N36" s="33">
        <v>36607</v>
      </c>
      <c r="O36" s="9" t="s">
        <v>267</v>
      </c>
      <c r="P36" s="9" t="s">
        <v>285</v>
      </c>
      <c r="Q36" s="10"/>
    </row>
    <row r="37" spans="1:17" x14ac:dyDescent="0.2">
      <c r="A37" s="11" t="s">
        <v>179</v>
      </c>
      <c r="B37" s="9" t="s">
        <v>178</v>
      </c>
      <c r="C37" s="9" t="s">
        <v>51</v>
      </c>
      <c r="D37" s="9" t="s">
        <v>5</v>
      </c>
      <c r="E37" s="12">
        <v>0</v>
      </c>
      <c r="F37" s="12">
        <v>0</v>
      </c>
      <c r="G37" s="12">
        <v>5000</v>
      </c>
      <c r="H37" s="12">
        <v>0</v>
      </c>
      <c r="I37" s="12">
        <v>0</v>
      </c>
      <c r="J37" s="12">
        <v>0</v>
      </c>
      <c r="K37" s="12">
        <v>0</v>
      </c>
      <c r="L37" s="12">
        <f t="shared" si="2"/>
        <v>5000</v>
      </c>
      <c r="M37" s="28">
        <f t="shared" si="4"/>
        <v>1</v>
      </c>
      <c r="N37" s="33">
        <v>63144</v>
      </c>
      <c r="O37" s="9" t="s">
        <v>289</v>
      </c>
      <c r="P37" s="9" t="s">
        <v>286</v>
      </c>
      <c r="Q37" s="10" t="s">
        <v>290</v>
      </c>
    </row>
    <row r="38" spans="1:17" x14ac:dyDescent="0.2">
      <c r="A38" s="11"/>
      <c r="B38" s="9"/>
      <c r="C38" s="9" t="s">
        <v>180</v>
      </c>
      <c r="D38" s="9" t="s">
        <v>5</v>
      </c>
      <c r="E38" s="12">
        <v>0</v>
      </c>
      <c r="F38" s="12">
        <v>22000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f t="shared" si="2"/>
        <v>22000</v>
      </c>
      <c r="M38" s="28">
        <f t="shared" si="4"/>
        <v>1</v>
      </c>
      <c r="N38" s="33"/>
      <c r="O38" s="9"/>
      <c r="P38" s="9" t="s">
        <v>288</v>
      </c>
      <c r="Q38" s="10"/>
    </row>
    <row r="39" spans="1:17" x14ac:dyDescent="0.2">
      <c r="A39" s="11"/>
      <c r="B39" s="9"/>
      <c r="C39" s="9" t="s">
        <v>181</v>
      </c>
      <c r="D39" s="9" t="s">
        <v>5</v>
      </c>
      <c r="E39" s="12">
        <v>0</v>
      </c>
      <c r="F39" s="12">
        <v>30000</v>
      </c>
      <c r="G39" s="12">
        <v>24000</v>
      </c>
      <c r="H39" s="12">
        <v>0</v>
      </c>
      <c r="I39" s="12">
        <v>0</v>
      </c>
      <c r="J39" s="12">
        <v>0</v>
      </c>
      <c r="K39" s="12">
        <v>0</v>
      </c>
      <c r="L39" s="12">
        <f t="shared" si="2"/>
        <v>54000</v>
      </c>
      <c r="M39" s="28">
        <f t="shared" si="4"/>
        <v>1</v>
      </c>
      <c r="N39" s="33"/>
      <c r="O39" s="9"/>
      <c r="P39" s="9" t="s">
        <v>287</v>
      </c>
      <c r="Q39" s="10"/>
    </row>
    <row r="40" spans="1:17" x14ac:dyDescent="0.2">
      <c r="A40" s="11" t="s">
        <v>196</v>
      </c>
      <c r="B40" s="9" t="s">
        <v>216</v>
      </c>
      <c r="C40" s="9" t="s">
        <v>206</v>
      </c>
      <c r="D40" s="9" t="s">
        <v>5</v>
      </c>
      <c r="E40" s="12">
        <v>0</v>
      </c>
      <c r="F40" s="12">
        <v>0</v>
      </c>
      <c r="G40" s="12">
        <v>64900</v>
      </c>
      <c r="H40" s="12">
        <v>0</v>
      </c>
      <c r="I40" s="12">
        <v>0</v>
      </c>
      <c r="J40" s="12">
        <v>0</v>
      </c>
      <c r="K40" s="12">
        <v>0</v>
      </c>
      <c r="L40" s="12">
        <f t="shared" si="2"/>
        <v>64900</v>
      </c>
      <c r="M40" s="28">
        <f t="shared" si="4"/>
        <v>1</v>
      </c>
      <c r="N40" s="33">
        <v>63086</v>
      </c>
      <c r="O40" s="9" t="s">
        <v>267</v>
      </c>
      <c r="P40" s="9" t="s">
        <v>291</v>
      </c>
      <c r="Q40" s="10"/>
    </row>
    <row r="41" spans="1:17" x14ac:dyDescent="0.2">
      <c r="A41" s="11" t="s">
        <v>69</v>
      </c>
      <c r="B41" s="9" t="s">
        <v>99</v>
      </c>
      <c r="C41" s="9" t="s">
        <v>10</v>
      </c>
      <c r="D41" s="9" t="s">
        <v>5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11000</v>
      </c>
      <c r="K41" s="12">
        <v>0</v>
      </c>
      <c r="L41" s="12">
        <f t="shared" si="2"/>
        <v>11000</v>
      </c>
      <c r="M41" s="28">
        <f t="shared" si="4"/>
        <v>1</v>
      </c>
      <c r="N41" s="33">
        <v>61246</v>
      </c>
      <c r="O41" s="9" t="s">
        <v>293</v>
      </c>
      <c r="P41" s="9" t="s">
        <v>279</v>
      </c>
      <c r="Q41" s="10"/>
    </row>
    <row r="42" spans="1:17" x14ac:dyDescent="0.2">
      <c r="A42" s="11"/>
      <c r="B42" s="9"/>
      <c r="C42" s="9" t="s">
        <v>9</v>
      </c>
      <c r="D42" s="9" t="s">
        <v>5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11000</v>
      </c>
      <c r="K42" s="12">
        <v>0</v>
      </c>
      <c r="L42" s="12">
        <f t="shared" si="2"/>
        <v>11000</v>
      </c>
      <c r="M42" s="28">
        <f t="shared" si="4"/>
        <v>1</v>
      </c>
      <c r="N42" s="33"/>
      <c r="O42" s="9"/>
      <c r="P42" s="9"/>
      <c r="Q42" s="10"/>
    </row>
    <row r="43" spans="1:17" x14ac:dyDescent="0.2">
      <c r="A43" s="11" t="s">
        <v>70</v>
      </c>
      <c r="B43" s="9" t="s">
        <v>98</v>
      </c>
      <c r="C43" s="9" t="s">
        <v>4</v>
      </c>
      <c r="D43" s="9" t="s">
        <v>5</v>
      </c>
      <c r="E43" s="12">
        <v>0</v>
      </c>
      <c r="F43" s="12">
        <v>0</v>
      </c>
      <c r="G43" s="12">
        <v>0</v>
      </c>
      <c r="H43" s="12">
        <v>200000</v>
      </c>
      <c r="I43" s="12">
        <v>200000</v>
      </c>
      <c r="J43" s="12">
        <v>200000</v>
      </c>
      <c r="K43" s="12">
        <v>392000</v>
      </c>
      <c r="L43" s="12">
        <f t="shared" si="2"/>
        <v>992000</v>
      </c>
      <c r="M43" s="28">
        <f t="shared" si="4"/>
        <v>0.60483870967741937</v>
      </c>
      <c r="N43" s="33">
        <v>22077</v>
      </c>
      <c r="O43" s="9" t="s">
        <v>294</v>
      </c>
      <c r="P43" s="9" t="s">
        <v>295</v>
      </c>
      <c r="Q43" s="10" t="s">
        <v>296</v>
      </c>
    </row>
    <row r="44" spans="1:17" x14ac:dyDescent="0.2">
      <c r="A44" s="11" t="s">
        <v>208</v>
      </c>
      <c r="B44" s="9" t="s">
        <v>222</v>
      </c>
      <c r="C44" s="9" t="s">
        <v>4</v>
      </c>
      <c r="D44" s="9" t="s">
        <v>5</v>
      </c>
      <c r="E44" s="12">
        <v>63000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f t="shared" si="2"/>
        <v>63000</v>
      </c>
      <c r="M44" s="28">
        <f t="shared" ref="M44:M45" si="5">SUM(E44:J44)/L44</f>
        <v>1</v>
      </c>
      <c r="N44" s="33">
        <v>25562</v>
      </c>
      <c r="O44" s="9" t="s">
        <v>267</v>
      </c>
      <c r="P44" s="9" t="s">
        <v>298</v>
      </c>
      <c r="Q44" s="10" t="s">
        <v>297</v>
      </c>
    </row>
    <row r="45" spans="1:17" x14ac:dyDescent="0.2">
      <c r="A45" s="11" t="s">
        <v>195</v>
      </c>
      <c r="B45" s="9" t="s">
        <v>217</v>
      </c>
      <c r="C45" s="9" t="s">
        <v>206</v>
      </c>
      <c r="D45" s="9" t="s">
        <v>5</v>
      </c>
      <c r="E45" s="12">
        <v>88383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f t="shared" si="2"/>
        <v>88383</v>
      </c>
      <c r="M45" s="28">
        <f t="shared" si="5"/>
        <v>1</v>
      </c>
      <c r="N45" s="33">
        <v>62370</v>
      </c>
      <c r="O45" s="9" t="s">
        <v>301</v>
      </c>
      <c r="P45" s="9" t="s">
        <v>300</v>
      </c>
      <c r="Q45" s="10" t="s">
        <v>299</v>
      </c>
    </row>
    <row r="46" spans="1:17" x14ac:dyDescent="0.2">
      <c r="A46" s="11" t="s">
        <v>205</v>
      </c>
      <c r="B46" s="9" t="s">
        <v>223</v>
      </c>
      <c r="C46" s="9" t="s">
        <v>206</v>
      </c>
      <c r="D46" s="9" t="s">
        <v>5</v>
      </c>
      <c r="E46" s="12">
        <v>6354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f>SUM(E46:K46)</f>
        <v>6354</v>
      </c>
      <c r="M46" s="28">
        <f>SUM(E46:J46)/L46</f>
        <v>1</v>
      </c>
      <c r="N46" s="33">
        <v>73376</v>
      </c>
      <c r="O46" s="9" t="s">
        <v>267</v>
      </c>
      <c r="P46" s="9" t="s">
        <v>302</v>
      </c>
      <c r="Q46" s="10"/>
    </row>
    <row r="47" spans="1:17" x14ac:dyDescent="0.2">
      <c r="A47" s="11" t="s">
        <v>258</v>
      </c>
      <c r="B47" s="9" t="s">
        <v>47</v>
      </c>
      <c r="C47" s="9" t="s">
        <v>10</v>
      </c>
      <c r="D47" s="9" t="s">
        <v>5</v>
      </c>
      <c r="E47" s="12">
        <v>0</v>
      </c>
      <c r="F47" s="12">
        <v>0</v>
      </c>
      <c r="G47" s="12">
        <v>8000</v>
      </c>
      <c r="H47" s="12">
        <v>12500</v>
      </c>
      <c r="I47" s="12">
        <v>27500</v>
      </c>
      <c r="J47" s="12">
        <v>50000</v>
      </c>
      <c r="K47" s="12">
        <v>89200</v>
      </c>
      <c r="L47" s="12">
        <f t="shared" si="2"/>
        <v>187200</v>
      </c>
      <c r="M47" s="28">
        <f>SUM(E47:J47)/L47</f>
        <v>0.52350427350427353</v>
      </c>
      <c r="N47" s="33">
        <v>57180</v>
      </c>
      <c r="O47" s="9" t="s">
        <v>306</v>
      </c>
      <c r="P47" s="9" t="s">
        <v>303</v>
      </c>
      <c r="Q47" s="10" t="s">
        <v>305</v>
      </c>
    </row>
    <row r="48" spans="1:17" x14ac:dyDescent="0.2">
      <c r="A48" s="11" t="s">
        <v>80</v>
      </c>
      <c r="B48" s="9"/>
      <c r="C48" s="9" t="s">
        <v>9</v>
      </c>
      <c r="D48" s="9" t="s">
        <v>5</v>
      </c>
      <c r="E48" s="12">
        <v>0</v>
      </c>
      <c r="F48" s="12">
        <v>0</v>
      </c>
      <c r="G48" s="12">
        <v>20000</v>
      </c>
      <c r="H48" s="12">
        <v>20000</v>
      </c>
      <c r="I48" s="12">
        <v>20000</v>
      </c>
      <c r="J48" s="12">
        <v>20000</v>
      </c>
      <c r="K48" s="12">
        <v>70000</v>
      </c>
      <c r="L48" s="12">
        <f t="shared" si="2"/>
        <v>150000</v>
      </c>
      <c r="M48" s="28">
        <f>SUM(E48:J48)/L48</f>
        <v>0.53333333333333333</v>
      </c>
      <c r="N48" s="33"/>
      <c r="O48" s="9"/>
      <c r="P48" s="9" t="s">
        <v>304</v>
      </c>
      <c r="Q48" s="10"/>
    </row>
    <row r="49" spans="1:17" x14ac:dyDescent="0.2">
      <c r="A49" s="11"/>
      <c r="B49" s="9"/>
      <c r="C49" s="9" t="s">
        <v>19</v>
      </c>
      <c r="D49" s="9" t="s">
        <v>5</v>
      </c>
      <c r="E49" s="12">
        <v>0</v>
      </c>
      <c r="F49" s="12">
        <v>0</v>
      </c>
      <c r="G49" s="12">
        <v>0</v>
      </c>
      <c r="H49" s="12">
        <v>0</v>
      </c>
      <c r="I49" s="12">
        <v>50500</v>
      </c>
      <c r="J49" s="12">
        <v>0</v>
      </c>
      <c r="K49" s="12">
        <v>0</v>
      </c>
      <c r="L49" s="12">
        <f t="shared" si="2"/>
        <v>50500</v>
      </c>
      <c r="M49" s="28">
        <f>SUM(E49:J49)/L49</f>
        <v>1</v>
      </c>
      <c r="N49" s="33"/>
      <c r="O49" s="9"/>
      <c r="P49" s="9" t="s">
        <v>268</v>
      </c>
      <c r="Q49" s="10"/>
    </row>
    <row r="50" spans="1:17" x14ac:dyDescent="0.2">
      <c r="A50" s="11" t="s">
        <v>220</v>
      </c>
      <c r="B50" s="9" t="s">
        <v>221</v>
      </c>
      <c r="C50" s="9" t="s">
        <v>206</v>
      </c>
      <c r="D50" s="9" t="s">
        <v>5</v>
      </c>
      <c r="E50" s="12">
        <v>13621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f t="shared" ref="L50:L51" si="6">SUM(E50:K50)</f>
        <v>13621</v>
      </c>
      <c r="M50" s="28">
        <f t="shared" ref="M50:M51" si="7">SUM(E50:J50)/L50</f>
        <v>1</v>
      </c>
      <c r="N50" s="33">
        <v>62923</v>
      </c>
      <c r="O50" s="9" t="s">
        <v>307</v>
      </c>
      <c r="P50" s="9" t="s">
        <v>292</v>
      </c>
      <c r="Q50" s="10"/>
    </row>
    <row r="51" spans="1:17" x14ac:dyDescent="0.2">
      <c r="A51" s="11" t="s">
        <v>218</v>
      </c>
      <c r="B51" s="9" t="s">
        <v>219</v>
      </c>
      <c r="C51" s="9" t="s">
        <v>4</v>
      </c>
      <c r="D51" s="9" t="s">
        <v>5</v>
      </c>
      <c r="E51" s="12">
        <v>14000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f t="shared" si="6"/>
        <v>14000</v>
      </c>
      <c r="M51" s="28">
        <f t="shared" si="7"/>
        <v>1</v>
      </c>
      <c r="N51" s="33">
        <v>67800</v>
      </c>
      <c r="O51" s="9" t="s">
        <v>267</v>
      </c>
      <c r="P51" s="9" t="s">
        <v>308</v>
      </c>
      <c r="Q51" s="10"/>
    </row>
    <row r="52" spans="1:17" x14ac:dyDescent="0.2">
      <c r="A52" s="11" t="s">
        <v>26</v>
      </c>
      <c r="B52" s="9" t="s">
        <v>47</v>
      </c>
      <c r="C52" s="9" t="s">
        <v>4</v>
      </c>
      <c r="D52" s="9" t="s">
        <v>5</v>
      </c>
      <c r="E52" s="12">
        <v>0</v>
      </c>
      <c r="F52" s="12">
        <v>0</v>
      </c>
      <c r="G52" s="12">
        <v>75000</v>
      </c>
      <c r="H52" s="12">
        <v>75000</v>
      </c>
      <c r="I52" s="12">
        <v>75000</v>
      </c>
      <c r="J52" s="12">
        <v>75000</v>
      </c>
      <c r="K52" s="12">
        <v>3901000</v>
      </c>
      <c r="L52" s="12">
        <f t="shared" ref="L52:L59" si="8">SUM(E52:K52)</f>
        <v>4201000</v>
      </c>
      <c r="M52" s="28">
        <f t="shared" ref="M52:M59" si="9">SUM(E52:J52)/L52</f>
        <v>7.1411568674125209E-2</v>
      </c>
      <c r="N52" s="33">
        <v>25819</v>
      </c>
      <c r="O52" s="9" t="s">
        <v>312</v>
      </c>
      <c r="P52" s="9" t="s">
        <v>309</v>
      </c>
      <c r="Q52" s="10"/>
    </row>
    <row r="53" spans="1:17" x14ac:dyDescent="0.2">
      <c r="A53" s="11"/>
      <c r="B53" s="9"/>
      <c r="C53" s="9" t="s">
        <v>9</v>
      </c>
      <c r="D53" s="9" t="s">
        <v>5</v>
      </c>
      <c r="E53" s="12">
        <v>0</v>
      </c>
      <c r="F53" s="12">
        <v>0</v>
      </c>
      <c r="G53" s="12">
        <v>25000</v>
      </c>
      <c r="H53" s="12">
        <v>25000</v>
      </c>
      <c r="I53" s="12">
        <v>25000</v>
      </c>
      <c r="J53" s="12">
        <v>25000</v>
      </c>
      <c r="K53" s="12">
        <v>1997500</v>
      </c>
      <c r="L53" s="12">
        <f t="shared" si="8"/>
        <v>2097500</v>
      </c>
      <c r="M53" s="28">
        <f t="shared" si="9"/>
        <v>4.7675804529201428E-2</v>
      </c>
      <c r="N53" s="33">
        <v>25780</v>
      </c>
      <c r="O53" s="9" t="s">
        <v>311</v>
      </c>
      <c r="P53" s="9" t="s">
        <v>310</v>
      </c>
      <c r="Q53" s="10"/>
    </row>
    <row r="54" spans="1:17" x14ac:dyDescent="0.2">
      <c r="A54" s="11" t="s">
        <v>127</v>
      </c>
      <c r="B54" s="9" t="s">
        <v>128</v>
      </c>
      <c r="C54" s="9" t="s">
        <v>10</v>
      </c>
      <c r="D54" s="9" t="s">
        <v>5</v>
      </c>
      <c r="E54" s="12">
        <v>0</v>
      </c>
      <c r="F54" s="12">
        <v>0</v>
      </c>
      <c r="G54" s="12">
        <v>0</v>
      </c>
      <c r="H54" s="12">
        <v>0</v>
      </c>
      <c r="I54" s="12">
        <v>72500</v>
      </c>
      <c r="J54" s="12">
        <v>0</v>
      </c>
      <c r="K54" s="12">
        <v>0</v>
      </c>
      <c r="L54" s="12">
        <f t="shared" si="8"/>
        <v>72500</v>
      </c>
      <c r="M54" s="28">
        <f t="shared" si="9"/>
        <v>1</v>
      </c>
      <c r="N54" s="33">
        <v>68401</v>
      </c>
      <c r="O54" s="9" t="s">
        <v>267</v>
      </c>
      <c r="P54" s="9" t="s">
        <v>313</v>
      </c>
      <c r="Q54" s="10"/>
    </row>
    <row r="55" spans="1:17" x14ac:dyDescent="0.2">
      <c r="A55" s="11" t="s">
        <v>129</v>
      </c>
      <c r="B55" s="9" t="s">
        <v>130</v>
      </c>
      <c r="C55" s="9" t="s">
        <v>10</v>
      </c>
      <c r="D55" s="9" t="s">
        <v>5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6500</v>
      </c>
      <c r="L55" s="12">
        <f t="shared" si="8"/>
        <v>6500</v>
      </c>
      <c r="M55" s="28">
        <f t="shared" si="9"/>
        <v>0</v>
      </c>
      <c r="N55" s="33">
        <v>61269</v>
      </c>
      <c r="O55" s="9"/>
      <c r="P55" s="9"/>
      <c r="Q55" s="10"/>
    </row>
    <row r="56" spans="1:17" x14ac:dyDescent="0.2">
      <c r="A56" s="11"/>
      <c r="B56" s="9"/>
      <c r="C56" s="9" t="s">
        <v>9</v>
      </c>
      <c r="D56" s="9" t="s">
        <v>5</v>
      </c>
      <c r="E56" s="12">
        <v>6500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f t="shared" si="8"/>
        <v>6500</v>
      </c>
      <c r="M56" s="28">
        <f t="shared" si="9"/>
        <v>1</v>
      </c>
      <c r="N56" s="33"/>
      <c r="O56" s="9" t="s">
        <v>314</v>
      </c>
      <c r="P56" s="9" t="s">
        <v>315</v>
      </c>
      <c r="Q56" s="10"/>
    </row>
    <row r="57" spans="1:17" x14ac:dyDescent="0.2">
      <c r="A57" s="11" t="s">
        <v>132</v>
      </c>
      <c r="B57" s="9" t="s">
        <v>47</v>
      </c>
      <c r="C57" s="9" t="s">
        <v>19</v>
      </c>
      <c r="D57" s="9" t="s">
        <v>5</v>
      </c>
      <c r="E57" s="12">
        <v>70000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f t="shared" si="8"/>
        <v>70000</v>
      </c>
      <c r="M57" s="28">
        <f t="shared" si="9"/>
        <v>1</v>
      </c>
      <c r="N57" s="33">
        <v>56922</v>
      </c>
      <c r="O57" s="9" t="s">
        <v>317</v>
      </c>
      <c r="P57" s="9" t="s">
        <v>316</v>
      </c>
      <c r="Q57" s="10"/>
    </row>
    <row r="58" spans="1:17" x14ac:dyDescent="0.2">
      <c r="A58" s="11"/>
      <c r="B58" s="9"/>
      <c r="C58" s="9" t="s">
        <v>51</v>
      </c>
      <c r="D58" s="9" t="s">
        <v>5</v>
      </c>
      <c r="E58" s="12">
        <v>8000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f t="shared" si="8"/>
        <v>8000</v>
      </c>
      <c r="M58" s="28">
        <f t="shared" si="9"/>
        <v>1</v>
      </c>
      <c r="N58" s="33"/>
      <c r="O58" s="9" t="s">
        <v>318</v>
      </c>
      <c r="P58" s="9" t="s">
        <v>285</v>
      </c>
      <c r="Q58" s="10"/>
    </row>
    <row r="59" spans="1:17" x14ac:dyDescent="0.2">
      <c r="A59" s="11" t="s">
        <v>137</v>
      </c>
      <c r="B59" s="9" t="s">
        <v>138</v>
      </c>
      <c r="C59" s="9" t="s">
        <v>139</v>
      </c>
      <c r="D59" s="9" t="s">
        <v>5</v>
      </c>
      <c r="E59" s="9">
        <v>0</v>
      </c>
      <c r="F59" s="12">
        <v>145000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f t="shared" si="8"/>
        <v>145000</v>
      </c>
      <c r="M59" s="28">
        <f t="shared" si="9"/>
        <v>1</v>
      </c>
      <c r="N59" s="33">
        <v>25924</v>
      </c>
      <c r="O59" s="9" t="s">
        <v>267</v>
      </c>
      <c r="P59" s="9" t="s">
        <v>319</v>
      </c>
      <c r="Q59" s="10"/>
    </row>
    <row r="60" spans="1:17" x14ac:dyDescent="0.2">
      <c r="A60" s="11"/>
      <c r="B60" s="9"/>
      <c r="C60" s="9"/>
      <c r="D60" s="9"/>
      <c r="E60" s="9"/>
      <c r="F60" s="12"/>
      <c r="G60" s="12"/>
      <c r="H60" s="12"/>
      <c r="I60" s="12"/>
      <c r="J60" s="12"/>
      <c r="K60" s="12"/>
      <c r="L60" s="12"/>
      <c r="M60" s="28"/>
      <c r="N60" s="33"/>
      <c r="O60" s="9"/>
      <c r="P60" s="9"/>
      <c r="Q60" s="10"/>
    </row>
    <row r="61" spans="1:17" x14ac:dyDescent="0.2">
      <c r="A61" s="13" t="s">
        <v>320</v>
      </c>
      <c r="B61" s="9"/>
      <c r="C61" s="9"/>
      <c r="D61" s="9"/>
      <c r="E61" s="9"/>
      <c r="F61" s="12"/>
      <c r="G61" s="12"/>
      <c r="H61" s="12"/>
      <c r="I61" s="12"/>
      <c r="J61" s="12"/>
      <c r="K61" s="12"/>
      <c r="L61" s="12"/>
      <c r="M61" s="28"/>
      <c r="N61" s="33"/>
      <c r="O61" s="9"/>
      <c r="P61" s="9"/>
      <c r="Q61" s="10"/>
    </row>
    <row r="62" spans="1:17" x14ac:dyDescent="0.2">
      <c r="A62" s="14" t="s">
        <v>321</v>
      </c>
      <c r="B62" s="15" t="s">
        <v>322</v>
      </c>
      <c r="C62" s="15" t="s">
        <v>14</v>
      </c>
      <c r="D62" s="15" t="s">
        <v>5</v>
      </c>
      <c r="E62" s="9"/>
      <c r="F62" s="16">
        <v>0</v>
      </c>
      <c r="G62" s="16">
        <v>0</v>
      </c>
      <c r="H62" s="16">
        <v>0</v>
      </c>
      <c r="I62" s="16">
        <v>44000</v>
      </c>
      <c r="J62" s="16">
        <v>135000</v>
      </c>
      <c r="K62" s="16">
        <v>0</v>
      </c>
      <c r="L62" s="16">
        <f t="shared" ref="L62" si="10">SUM(D62:K62)</f>
        <v>179000</v>
      </c>
      <c r="M62" s="30">
        <f t="shared" ref="M62" si="11">SUM(D62:J62)/L62</f>
        <v>1</v>
      </c>
      <c r="N62" s="33">
        <v>67434</v>
      </c>
      <c r="O62" s="9" t="s">
        <v>323</v>
      </c>
      <c r="P62" s="9" t="s">
        <v>324</v>
      </c>
      <c r="Q62" s="10"/>
    </row>
    <row r="63" spans="1:17" x14ac:dyDescent="0.2">
      <c r="A63" s="14" t="s">
        <v>325</v>
      </c>
      <c r="B63" s="15" t="s">
        <v>326</v>
      </c>
      <c r="C63" s="15" t="s">
        <v>10</v>
      </c>
      <c r="D63" s="15" t="s">
        <v>5</v>
      </c>
      <c r="E63" s="9"/>
      <c r="F63" s="16">
        <v>0</v>
      </c>
      <c r="G63" s="16">
        <v>0</v>
      </c>
      <c r="H63" s="16">
        <v>0</v>
      </c>
      <c r="I63" s="16">
        <v>4000</v>
      </c>
      <c r="J63" s="16">
        <v>0</v>
      </c>
      <c r="K63" s="16">
        <v>0</v>
      </c>
      <c r="L63" s="16">
        <f t="shared" ref="L63:L64" si="12">SUM(D63:K63)</f>
        <v>4000</v>
      </c>
      <c r="M63" s="30">
        <f t="shared" ref="M63:M64" si="13">SUM(D63:J63)/L63</f>
        <v>1</v>
      </c>
      <c r="N63" s="33">
        <v>36581</v>
      </c>
      <c r="O63" s="9" t="s">
        <v>327</v>
      </c>
      <c r="P63" s="9" t="s">
        <v>324</v>
      </c>
      <c r="Q63" s="10"/>
    </row>
    <row r="64" spans="1:17" x14ac:dyDescent="0.2">
      <c r="A64" s="14" t="s">
        <v>328</v>
      </c>
      <c r="B64" s="15" t="s">
        <v>329</v>
      </c>
      <c r="C64" s="15" t="s">
        <v>10</v>
      </c>
      <c r="D64" s="15" t="s">
        <v>5</v>
      </c>
      <c r="E64" s="17">
        <v>41000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f t="shared" si="12"/>
        <v>41000</v>
      </c>
      <c r="M64" s="30">
        <f t="shared" si="13"/>
        <v>1</v>
      </c>
      <c r="N64" s="33">
        <v>66117</v>
      </c>
      <c r="O64" s="9" t="s">
        <v>330</v>
      </c>
      <c r="P64" s="9" t="s">
        <v>396</v>
      </c>
      <c r="Q64" s="10" t="s">
        <v>395</v>
      </c>
    </row>
    <row r="65" spans="1:17" x14ac:dyDescent="0.2">
      <c r="A65" s="11"/>
      <c r="B65" s="9"/>
      <c r="C65" s="9"/>
      <c r="D65" s="9"/>
      <c r="E65" s="9"/>
      <c r="F65" s="12"/>
      <c r="G65" s="12"/>
      <c r="H65" s="12"/>
      <c r="I65" s="12"/>
      <c r="J65" s="12"/>
      <c r="K65" s="12"/>
      <c r="L65" s="12"/>
      <c r="M65" s="28"/>
      <c r="N65" s="33"/>
      <c r="O65" s="9"/>
      <c r="P65" s="9"/>
      <c r="Q65" s="10"/>
    </row>
    <row r="66" spans="1:17" x14ac:dyDescent="0.2">
      <c r="A66" s="11" t="s">
        <v>18</v>
      </c>
      <c r="B66" s="9" t="s">
        <v>47</v>
      </c>
      <c r="C66" s="9" t="s">
        <v>331</v>
      </c>
      <c r="D66" s="9" t="s">
        <v>5</v>
      </c>
      <c r="E66" s="12">
        <v>160000</v>
      </c>
      <c r="F66" s="12">
        <v>180000</v>
      </c>
      <c r="G66" s="12">
        <v>45000</v>
      </c>
      <c r="H66" s="12">
        <v>50000</v>
      </c>
      <c r="I66" s="12">
        <v>185000</v>
      </c>
      <c r="J66" s="12">
        <v>50000</v>
      </c>
      <c r="K66" s="12">
        <v>1614722</v>
      </c>
      <c r="L66" s="12">
        <f t="shared" ref="L66:L70" si="14">SUM(D66:K66)</f>
        <v>2284722</v>
      </c>
      <c r="M66" s="28">
        <f t="shared" ref="M66:M70" si="15">SUM(D66:J66)/L66</f>
        <v>0.29325230815827924</v>
      </c>
      <c r="N66" s="33">
        <v>41732</v>
      </c>
      <c r="O66" s="9" t="s">
        <v>336</v>
      </c>
      <c r="P66" s="9" t="s">
        <v>324</v>
      </c>
      <c r="Q66" s="10"/>
    </row>
    <row r="67" spans="1:17" x14ac:dyDescent="0.2">
      <c r="A67" s="11"/>
      <c r="B67" s="9"/>
      <c r="C67" s="9" t="s">
        <v>332</v>
      </c>
      <c r="D67" s="9" t="s">
        <v>5</v>
      </c>
      <c r="E67" s="12">
        <v>0</v>
      </c>
      <c r="F67" s="12">
        <v>40000</v>
      </c>
      <c r="G67" s="12">
        <v>0</v>
      </c>
      <c r="H67" s="12">
        <v>0</v>
      </c>
      <c r="I67" s="12">
        <v>40000</v>
      </c>
      <c r="J67" s="12">
        <v>40000</v>
      </c>
      <c r="K67" s="12">
        <v>454000</v>
      </c>
      <c r="L67" s="12">
        <f t="shared" si="14"/>
        <v>574000</v>
      </c>
      <c r="M67" s="28">
        <f t="shared" si="15"/>
        <v>0.20905923344947736</v>
      </c>
      <c r="N67" s="33">
        <v>41733</v>
      </c>
      <c r="O67" s="9" t="s">
        <v>337</v>
      </c>
      <c r="P67" s="9" t="s">
        <v>324</v>
      </c>
      <c r="Q67" s="10"/>
    </row>
    <row r="68" spans="1:17" x14ac:dyDescent="0.2">
      <c r="A68" s="11"/>
      <c r="B68" s="9"/>
      <c r="C68" s="9" t="s">
        <v>333</v>
      </c>
      <c r="D68" s="9" t="s">
        <v>5</v>
      </c>
      <c r="E68" s="12">
        <v>0</v>
      </c>
      <c r="F68" s="12">
        <v>0</v>
      </c>
      <c r="G68" s="12">
        <v>37500</v>
      </c>
      <c r="H68" s="12">
        <v>0</v>
      </c>
      <c r="I68" s="12">
        <v>37500</v>
      </c>
      <c r="J68" s="12">
        <v>75000</v>
      </c>
      <c r="K68" s="12">
        <v>77000</v>
      </c>
      <c r="L68" s="12">
        <f t="shared" si="14"/>
        <v>227000</v>
      </c>
      <c r="M68" s="28">
        <f t="shared" si="15"/>
        <v>0.66079295154185025</v>
      </c>
      <c r="N68" s="33">
        <v>41761</v>
      </c>
      <c r="O68" s="9" t="s">
        <v>338</v>
      </c>
      <c r="P68" s="9" t="s">
        <v>324</v>
      </c>
      <c r="Q68" s="10"/>
    </row>
    <row r="69" spans="1:17" x14ac:dyDescent="0.2">
      <c r="A69" s="11"/>
      <c r="B69" s="9"/>
      <c r="C69" s="9" t="s">
        <v>334</v>
      </c>
      <c r="D69" s="9" t="s">
        <v>5</v>
      </c>
      <c r="E69" s="12">
        <v>0</v>
      </c>
      <c r="F69" s="12">
        <v>0</v>
      </c>
      <c r="G69" s="12">
        <v>0</v>
      </c>
      <c r="H69" s="12">
        <v>10000</v>
      </c>
      <c r="I69" s="12">
        <v>9800</v>
      </c>
      <c r="J69" s="12">
        <v>0</v>
      </c>
      <c r="K69" s="12">
        <v>0</v>
      </c>
      <c r="L69" s="12">
        <f t="shared" si="14"/>
        <v>19800</v>
      </c>
      <c r="M69" s="28">
        <f t="shared" si="15"/>
        <v>1</v>
      </c>
      <c r="N69" s="33">
        <v>41736</v>
      </c>
      <c r="O69" s="9" t="s">
        <v>339</v>
      </c>
      <c r="P69" s="9" t="s">
        <v>324</v>
      </c>
      <c r="Q69" s="10"/>
    </row>
    <row r="70" spans="1:17" x14ac:dyDescent="0.2">
      <c r="A70" s="11"/>
      <c r="B70" s="9"/>
      <c r="C70" s="9" t="s">
        <v>335</v>
      </c>
      <c r="D70" s="9" t="s">
        <v>5</v>
      </c>
      <c r="E70" s="12">
        <v>0</v>
      </c>
      <c r="F70" s="12">
        <v>0</v>
      </c>
      <c r="G70" s="12">
        <v>0</v>
      </c>
      <c r="H70" s="12">
        <v>7000</v>
      </c>
      <c r="I70" s="12">
        <v>6100</v>
      </c>
      <c r="J70" s="12">
        <v>0</v>
      </c>
      <c r="K70" s="12">
        <v>0</v>
      </c>
      <c r="L70" s="12">
        <f t="shared" si="14"/>
        <v>13100</v>
      </c>
      <c r="M70" s="28">
        <f t="shared" si="15"/>
        <v>1</v>
      </c>
      <c r="N70" s="33">
        <v>41737</v>
      </c>
      <c r="O70" s="9" t="s">
        <v>340</v>
      </c>
      <c r="P70" s="9" t="s">
        <v>324</v>
      </c>
      <c r="Q70" s="10"/>
    </row>
    <row r="71" spans="1:17" x14ac:dyDescent="0.2">
      <c r="A71" s="11"/>
      <c r="B71" s="9"/>
      <c r="C71" s="9"/>
      <c r="D71" s="9"/>
      <c r="E71" s="9"/>
      <c r="F71" s="12"/>
      <c r="G71" s="12"/>
      <c r="H71" s="12"/>
      <c r="I71" s="12"/>
      <c r="J71" s="12"/>
      <c r="K71" s="12"/>
      <c r="L71" s="12"/>
      <c r="M71" s="28"/>
      <c r="N71" s="33"/>
      <c r="O71" s="9"/>
      <c r="P71" s="9"/>
      <c r="Q71" s="10"/>
    </row>
    <row r="72" spans="1:17" x14ac:dyDescent="0.2">
      <c r="A72" s="11"/>
      <c r="B72" s="9"/>
      <c r="C72" s="9"/>
      <c r="D72" s="9"/>
      <c r="E72" s="9"/>
      <c r="F72" s="12"/>
      <c r="G72" s="12"/>
      <c r="H72" s="12"/>
      <c r="I72" s="12"/>
      <c r="J72" s="12"/>
      <c r="K72" s="12"/>
      <c r="L72" s="12"/>
      <c r="M72" s="28"/>
      <c r="N72" s="33"/>
      <c r="O72" s="9"/>
      <c r="P72" s="9"/>
      <c r="Q72" s="10"/>
    </row>
    <row r="73" spans="1:17" x14ac:dyDescent="0.2">
      <c r="A73" s="13" t="s">
        <v>174</v>
      </c>
      <c r="B73" s="9"/>
      <c r="C73" s="9"/>
      <c r="D73" s="9"/>
      <c r="E73" s="12"/>
      <c r="F73" s="12"/>
      <c r="G73" s="12"/>
      <c r="H73" s="12"/>
      <c r="I73" s="12"/>
      <c r="J73" s="12"/>
      <c r="K73" s="12"/>
      <c r="L73" s="12"/>
      <c r="M73" s="28"/>
      <c r="N73" s="33"/>
      <c r="O73" s="9"/>
      <c r="P73" s="9"/>
      <c r="Q73" s="10"/>
    </row>
    <row r="74" spans="1:17" x14ac:dyDescent="0.2">
      <c r="A74" s="11" t="s">
        <v>31</v>
      </c>
      <c r="B74" s="9" t="s">
        <v>245</v>
      </c>
      <c r="C74" s="9" t="s">
        <v>11</v>
      </c>
      <c r="D74" s="9" t="s">
        <v>12</v>
      </c>
      <c r="E74" s="12">
        <v>20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f t="shared" ref="L74:L104" si="16">SUM(E74:K74)</f>
        <v>20</v>
      </c>
      <c r="M74" s="28">
        <f t="shared" ref="M74:M104" si="17">SUM(E74:J74)/L74</f>
        <v>1</v>
      </c>
      <c r="N74" s="33"/>
      <c r="O74" s="9"/>
      <c r="P74" s="9" t="s">
        <v>279</v>
      </c>
      <c r="Q74" s="10"/>
    </row>
    <row r="75" spans="1:17" x14ac:dyDescent="0.2">
      <c r="A75" s="11" t="s">
        <v>33</v>
      </c>
      <c r="B75" s="9" t="s">
        <v>149</v>
      </c>
      <c r="C75" s="9" t="s">
        <v>11</v>
      </c>
      <c r="D75" s="9" t="s">
        <v>12</v>
      </c>
      <c r="E75" s="12">
        <v>0</v>
      </c>
      <c r="F75" s="12">
        <v>20</v>
      </c>
      <c r="G75" s="12">
        <v>60</v>
      </c>
      <c r="H75" s="12">
        <v>50</v>
      </c>
      <c r="I75" s="12">
        <v>15</v>
      </c>
      <c r="J75" s="12">
        <v>25</v>
      </c>
      <c r="K75" s="12">
        <v>28</v>
      </c>
      <c r="L75" s="12">
        <f t="shared" si="16"/>
        <v>198</v>
      </c>
      <c r="M75" s="28">
        <f t="shared" si="17"/>
        <v>0.85858585858585856</v>
      </c>
      <c r="N75" s="33" t="s">
        <v>346</v>
      </c>
      <c r="O75" s="9" t="s">
        <v>344</v>
      </c>
      <c r="P75" s="9" t="s">
        <v>343</v>
      </c>
      <c r="Q75" s="10" t="s">
        <v>347</v>
      </c>
    </row>
    <row r="76" spans="1:17" x14ac:dyDescent="0.2">
      <c r="A76" s="11" t="s">
        <v>36</v>
      </c>
      <c r="B76" s="9" t="s">
        <v>150</v>
      </c>
      <c r="C76" s="9" t="s">
        <v>11</v>
      </c>
      <c r="D76" s="9" t="s">
        <v>12</v>
      </c>
      <c r="E76" s="12">
        <v>0</v>
      </c>
      <c r="F76" s="12">
        <v>0</v>
      </c>
      <c r="G76" s="12">
        <v>55</v>
      </c>
      <c r="H76" s="12">
        <v>0</v>
      </c>
      <c r="I76" s="12">
        <v>0</v>
      </c>
      <c r="J76" s="12">
        <v>0</v>
      </c>
      <c r="K76" s="12">
        <v>0</v>
      </c>
      <c r="L76" s="12">
        <f t="shared" si="16"/>
        <v>55</v>
      </c>
      <c r="M76" s="28">
        <f t="shared" si="17"/>
        <v>1</v>
      </c>
      <c r="N76" s="33"/>
      <c r="O76" s="9"/>
      <c r="P76" s="9" t="s">
        <v>279</v>
      </c>
      <c r="Q76" s="10"/>
    </row>
    <row r="77" spans="1:17" x14ac:dyDescent="0.2">
      <c r="A77" s="11" t="s">
        <v>38</v>
      </c>
      <c r="B77" s="9" t="s">
        <v>153</v>
      </c>
      <c r="C77" s="9" t="s">
        <v>11</v>
      </c>
      <c r="D77" s="9" t="s">
        <v>12</v>
      </c>
      <c r="E77" s="12">
        <v>57</v>
      </c>
      <c r="F77" s="12">
        <v>0</v>
      </c>
      <c r="G77" s="12">
        <v>55</v>
      </c>
      <c r="H77" s="12">
        <v>35</v>
      </c>
      <c r="I77" s="12">
        <v>20</v>
      </c>
      <c r="J77" s="12">
        <v>0</v>
      </c>
      <c r="K77" s="12">
        <v>0</v>
      </c>
      <c r="L77" s="12">
        <f t="shared" si="16"/>
        <v>167</v>
      </c>
      <c r="M77" s="28">
        <f t="shared" si="17"/>
        <v>1</v>
      </c>
      <c r="N77" s="33"/>
      <c r="O77" s="9" t="s">
        <v>345</v>
      </c>
      <c r="P77" s="9"/>
      <c r="Q77" s="10" t="s">
        <v>346</v>
      </c>
    </row>
    <row r="78" spans="1:17" x14ac:dyDescent="0.2">
      <c r="A78" s="11" t="s">
        <v>182</v>
      </c>
      <c r="B78" s="9" t="s">
        <v>239</v>
      </c>
      <c r="C78" s="9" t="s">
        <v>11</v>
      </c>
      <c r="D78" s="9" t="s">
        <v>12</v>
      </c>
      <c r="E78" s="12">
        <v>0</v>
      </c>
      <c r="F78" s="12">
        <v>0</v>
      </c>
      <c r="G78" s="12">
        <v>20</v>
      </c>
      <c r="H78" s="12">
        <v>8</v>
      </c>
      <c r="I78" s="12">
        <v>0</v>
      </c>
      <c r="J78" s="12">
        <v>0</v>
      </c>
      <c r="K78" s="12">
        <v>0</v>
      </c>
      <c r="L78" s="12">
        <f t="shared" si="16"/>
        <v>28</v>
      </c>
      <c r="M78" s="28">
        <f t="shared" si="17"/>
        <v>1</v>
      </c>
      <c r="N78" s="33">
        <v>74942</v>
      </c>
      <c r="O78" s="9" t="s">
        <v>267</v>
      </c>
      <c r="P78" s="9" t="s">
        <v>348</v>
      </c>
      <c r="Q78" s="10"/>
    </row>
    <row r="79" spans="1:17" x14ac:dyDescent="0.2">
      <c r="A79" s="11" t="s">
        <v>188</v>
      </c>
      <c r="B79" s="9" t="s">
        <v>110</v>
      </c>
      <c r="C79" s="9" t="s">
        <v>11</v>
      </c>
      <c r="D79" s="9" t="s">
        <v>12</v>
      </c>
      <c r="E79" s="12">
        <v>0</v>
      </c>
      <c r="F79" s="12">
        <v>20</v>
      </c>
      <c r="G79" s="12">
        <v>20</v>
      </c>
      <c r="H79" s="12">
        <v>20</v>
      </c>
      <c r="I79" s="12">
        <v>15</v>
      </c>
      <c r="J79" s="12">
        <v>0</v>
      </c>
      <c r="K79" s="12">
        <v>0</v>
      </c>
      <c r="L79" s="12">
        <f t="shared" si="16"/>
        <v>75</v>
      </c>
      <c r="M79" s="28">
        <f t="shared" si="17"/>
        <v>1</v>
      </c>
      <c r="N79" s="33">
        <v>21253</v>
      </c>
      <c r="O79" s="9" t="s">
        <v>350</v>
      </c>
      <c r="P79" s="9" t="s">
        <v>279</v>
      </c>
      <c r="Q79" s="10" t="s">
        <v>349</v>
      </c>
    </row>
    <row r="80" spans="1:17" x14ac:dyDescent="0.2">
      <c r="A80" s="11" t="s">
        <v>190</v>
      </c>
      <c r="B80" s="9" t="s">
        <v>225</v>
      </c>
      <c r="C80" s="9" t="s">
        <v>224</v>
      </c>
      <c r="D80" s="9" t="s">
        <v>12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40</v>
      </c>
      <c r="K80" s="12">
        <v>121</v>
      </c>
      <c r="L80" s="12">
        <f t="shared" si="16"/>
        <v>161</v>
      </c>
      <c r="M80" s="28">
        <f t="shared" si="17"/>
        <v>0.2484472049689441</v>
      </c>
      <c r="N80" s="33">
        <v>69562</v>
      </c>
      <c r="O80" s="9" t="s">
        <v>351</v>
      </c>
      <c r="P80" s="9" t="s">
        <v>352</v>
      </c>
      <c r="Q80" s="10"/>
    </row>
    <row r="81" spans="1:17" x14ac:dyDescent="0.2">
      <c r="A81" s="11" t="s">
        <v>186</v>
      </c>
      <c r="B81" s="9" t="s">
        <v>226</v>
      </c>
      <c r="C81" s="9" t="s">
        <v>224</v>
      </c>
      <c r="D81" s="9" t="s">
        <v>12</v>
      </c>
      <c r="E81" s="12">
        <v>28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f t="shared" si="16"/>
        <v>28</v>
      </c>
      <c r="M81" s="28">
        <f t="shared" si="17"/>
        <v>1</v>
      </c>
      <c r="N81" s="33">
        <v>39689</v>
      </c>
      <c r="O81" s="9" t="s">
        <v>267</v>
      </c>
      <c r="P81" s="9" t="s">
        <v>348</v>
      </c>
      <c r="Q81" s="10"/>
    </row>
    <row r="82" spans="1:17" x14ac:dyDescent="0.2">
      <c r="A82" s="11" t="s">
        <v>102</v>
      </c>
      <c r="B82" s="9" t="s">
        <v>103</v>
      </c>
      <c r="C82" s="9" t="s">
        <v>104</v>
      </c>
      <c r="D82" s="9" t="s">
        <v>12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56</v>
      </c>
      <c r="L82" s="12">
        <f t="shared" si="16"/>
        <v>56</v>
      </c>
      <c r="M82" s="28">
        <f t="shared" si="17"/>
        <v>0</v>
      </c>
      <c r="N82" s="33">
        <v>60708</v>
      </c>
      <c r="O82" s="9" t="s">
        <v>353</v>
      </c>
      <c r="P82" s="9" t="s">
        <v>354</v>
      </c>
      <c r="Q82" s="10"/>
    </row>
    <row r="83" spans="1:17" x14ac:dyDescent="0.2">
      <c r="A83" s="35" t="s">
        <v>256</v>
      </c>
      <c r="B83" s="36" t="s">
        <v>257</v>
      </c>
      <c r="C83" s="9" t="s">
        <v>13</v>
      </c>
      <c r="D83" s="9" t="s">
        <v>12</v>
      </c>
      <c r="E83" s="12">
        <v>0</v>
      </c>
      <c r="F83" s="12">
        <v>0</v>
      </c>
      <c r="G83" s="12">
        <v>60</v>
      </c>
      <c r="H83" s="12">
        <v>20</v>
      </c>
      <c r="I83" s="12">
        <v>75</v>
      </c>
      <c r="J83" s="12">
        <v>0</v>
      </c>
      <c r="K83" s="12">
        <v>0</v>
      </c>
      <c r="L83" s="12">
        <f t="shared" si="16"/>
        <v>155</v>
      </c>
      <c r="M83" s="28">
        <f t="shared" si="17"/>
        <v>1</v>
      </c>
      <c r="N83" s="33">
        <v>56856</v>
      </c>
      <c r="O83" s="9" t="s">
        <v>267</v>
      </c>
      <c r="P83" s="9" t="s">
        <v>355</v>
      </c>
      <c r="Q83" s="10"/>
    </row>
    <row r="84" spans="1:17" x14ac:dyDescent="0.2">
      <c r="A84" s="37"/>
      <c r="B84" s="38"/>
      <c r="C84" s="9" t="s">
        <v>10</v>
      </c>
      <c r="D84" s="9" t="s">
        <v>5</v>
      </c>
      <c r="E84" s="12">
        <v>0</v>
      </c>
      <c r="F84" s="12">
        <v>0</v>
      </c>
      <c r="G84" s="12">
        <v>8000</v>
      </c>
      <c r="H84" s="12">
        <v>16000</v>
      </c>
      <c r="I84" s="12">
        <v>8000</v>
      </c>
      <c r="J84" s="12">
        <v>0</v>
      </c>
      <c r="K84" s="12">
        <v>0</v>
      </c>
      <c r="L84" s="12">
        <f t="shared" si="16"/>
        <v>32000</v>
      </c>
      <c r="M84" s="28">
        <f t="shared" si="17"/>
        <v>1</v>
      </c>
      <c r="N84" s="33"/>
      <c r="O84" s="9"/>
      <c r="P84" s="9" t="s">
        <v>356</v>
      </c>
      <c r="Q84" s="10"/>
    </row>
    <row r="85" spans="1:17" x14ac:dyDescent="0.2">
      <c r="A85" s="11" t="s">
        <v>43</v>
      </c>
      <c r="B85" s="9" t="s">
        <v>154</v>
      </c>
      <c r="C85" s="9" t="s">
        <v>11</v>
      </c>
      <c r="D85" s="9" t="s">
        <v>12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20</v>
      </c>
      <c r="K85" s="12">
        <v>55</v>
      </c>
      <c r="L85" s="12">
        <f t="shared" si="16"/>
        <v>75</v>
      </c>
      <c r="M85" s="28">
        <f t="shared" si="17"/>
        <v>0.26666666666666666</v>
      </c>
      <c r="N85" s="33">
        <v>34771</v>
      </c>
      <c r="O85" s="9" t="s">
        <v>357</v>
      </c>
      <c r="P85" s="9" t="s">
        <v>358</v>
      </c>
      <c r="Q85" s="10"/>
    </row>
    <row r="86" spans="1:17" x14ac:dyDescent="0.2">
      <c r="A86" s="11" t="s">
        <v>191</v>
      </c>
      <c r="B86" s="9" t="s">
        <v>241</v>
      </c>
      <c r="C86" s="9" t="s">
        <v>11</v>
      </c>
      <c r="D86" s="9" t="s">
        <v>12</v>
      </c>
      <c r="E86" s="12">
        <v>0</v>
      </c>
      <c r="F86" s="12">
        <v>14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f t="shared" si="16"/>
        <v>14</v>
      </c>
      <c r="M86" s="28">
        <f t="shared" si="17"/>
        <v>1</v>
      </c>
      <c r="N86" s="33">
        <v>36726</v>
      </c>
      <c r="O86" s="9" t="s">
        <v>267</v>
      </c>
      <c r="P86" s="9" t="s">
        <v>359</v>
      </c>
      <c r="Q86" s="10"/>
    </row>
    <row r="87" spans="1:17" x14ac:dyDescent="0.2">
      <c r="A87" s="11" t="s">
        <v>240</v>
      </c>
      <c r="B87" s="9" t="s">
        <v>207</v>
      </c>
      <c r="C87" s="9" t="s">
        <v>224</v>
      </c>
      <c r="D87" s="9" t="s">
        <v>12</v>
      </c>
      <c r="E87" s="12">
        <v>14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f t="shared" si="16"/>
        <v>14</v>
      </c>
      <c r="M87" s="28">
        <f t="shared" si="17"/>
        <v>1</v>
      </c>
      <c r="N87" s="33">
        <v>75206</v>
      </c>
      <c r="O87" s="9" t="s">
        <v>267</v>
      </c>
      <c r="P87" s="9" t="s">
        <v>359</v>
      </c>
      <c r="Q87" s="10"/>
    </row>
    <row r="88" spans="1:17" x14ac:dyDescent="0.2">
      <c r="A88" s="11" t="s">
        <v>121</v>
      </c>
      <c r="B88" s="9" t="s">
        <v>122</v>
      </c>
      <c r="C88" s="9" t="s">
        <v>11</v>
      </c>
      <c r="D88" s="9" t="s">
        <v>12</v>
      </c>
      <c r="E88" s="12">
        <v>0</v>
      </c>
      <c r="F88" s="12">
        <v>0</v>
      </c>
      <c r="G88" s="12">
        <v>0</v>
      </c>
      <c r="H88" s="12">
        <v>40</v>
      </c>
      <c r="I88" s="12">
        <v>20</v>
      </c>
      <c r="J88" s="12">
        <v>15</v>
      </c>
      <c r="K88" s="12">
        <v>0</v>
      </c>
      <c r="L88" s="12">
        <f t="shared" si="16"/>
        <v>75</v>
      </c>
      <c r="M88" s="28">
        <f t="shared" si="17"/>
        <v>1</v>
      </c>
      <c r="N88" s="33">
        <v>70254</v>
      </c>
      <c r="O88" s="9" t="s">
        <v>267</v>
      </c>
      <c r="P88" s="9" t="s">
        <v>357</v>
      </c>
      <c r="Q88" s="10" t="s">
        <v>360</v>
      </c>
    </row>
    <row r="89" spans="1:17" x14ac:dyDescent="0.2">
      <c r="A89" s="11" t="s">
        <v>55</v>
      </c>
      <c r="B89" s="9" t="s">
        <v>157</v>
      </c>
      <c r="C89" s="9" t="s">
        <v>11</v>
      </c>
      <c r="D89" s="9" t="s">
        <v>12</v>
      </c>
      <c r="E89" s="12">
        <v>74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f t="shared" si="16"/>
        <v>74</v>
      </c>
      <c r="M89" s="28">
        <f t="shared" si="17"/>
        <v>1</v>
      </c>
      <c r="N89" s="33"/>
      <c r="O89" s="9" t="s">
        <v>279</v>
      </c>
      <c r="P89" s="9"/>
      <c r="Q89" s="10"/>
    </row>
    <row r="90" spans="1:17" x14ac:dyDescent="0.2">
      <c r="A90" s="11" t="s">
        <v>56</v>
      </c>
      <c r="B90" s="9" t="s">
        <v>158</v>
      </c>
      <c r="C90" s="9" t="s">
        <v>11</v>
      </c>
      <c r="D90" s="9" t="s">
        <v>12</v>
      </c>
      <c r="E90" s="12">
        <v>43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f t="shared" si="16"/>
        <v>43</v>
      </c>
      <c r="M90" s="28">
        <f t="shared" si="17"/>
        <v>1</v>
      </c>
      <c r="N90" s="33" t="s">
        <v>361</v>
      </c>
      <c r="O90" s="9" t="s">
        <v>362</v>
      </c>
      <c r="P90" s="9" t="s">
        <v>279</v>
      </c>
      <c r="Q90" s="10"/>
    </row>
    <row r="91" spans="1:17" x14ac:dyDescent="0.2">
      <c r="A91" s="35" t="s">
        <v>58</v>
      </c>
      <c r="B91" s="36" t="s">
        <v>160</v>
      </c>
      <c r="C91" s="9" t="s">
        <v>11</v>
      </c>
      <c r="D91" s="9" t="s">
        <v>12</v>
      </c>
      <c r="E91" s="12">
        <v>330</v>
      </c>
      <c r="F91" s="12">
        <v>20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f t="shared" si="16"/>
        <v>350</v>
      </c>
      <c r="M91" s="28">
        <f t="shared" si="17"/>
        <v>1</v>
      </c>
      <c r="N91" s="33">
        <v>74290</v>
      </c>
      <c r="O91" s="9" t="s">
        <v>368</v>
      </c>
      <c r="P91" s="9" t="s">
        <v>369</v>
      </c>
      <c r="Q91" s="10" t="s">
        <v>370</v>
      </c>
    </row>
    <row r="92" spans="1:17" x14ac:dyDescent="0.2">
      <c r="A92" s="37"/>
      <c r="B92" s="38"/>
      <c r="C92" s="9" t="s">
        <v>13</v>
      </c>
      <c r="D92" s="9" t="s">
        <v>12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70</v>
      </c>
      <c r="L92" s="12">
        <f t="shared" si="16"/>
        <v>70</v>
      </c>
      <c r="M92" s="28">
        <f t="shared" si="17"/>
        <v>0</v>
      </c>
      <c r="N92" s="33"/>
      <c r="O92" s="9"/>
      <c r="P92" s="9"/>
      <c r="Q92" s="10"/>
    </row>
    <row r="93" spans="1:17" x14ac:dyDescent="0.2">
      <c r="A93" s="11" t="s">
        <v>61</v>
      </c>
      <c r="B93" s="9" t="s">
        <v>162</v>
      </c>
      <c r="C93" s="9" t="s">
        <v>11</v>
      </c>
      <c r="D93" s="9" t="s">
        <v>12</v>
      </c>
      <c r="E93" s="12">
        <v>27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f t="shared" si="16"/>
        <v>27</v>
      </c>
      <c r="M93" s="28">
        <f t="shared" si="17"/>
        <v>1</v>
      </c>
      <c r="N93" s="33">
        <v>69573</v>
      </c>
      <c r="O93" s="9" t="s">
        <v>371</v>
      </c>
      <c r="P93" s="9" t="s">
        <v>279</v>
      </c>
      <c r="Q93" s="10"/>
    </row>
    <row r="94" spans="1:17" x14ac:dyDescent="0.2">
      <c r="A94" s="11" t="s">
        <v>62</v>
      </c>
      <c r="B94" s="9" t="s">
        <v>163</v>
      </c>
      <c r="C94" s="9" t="s">
        <v>11</v>
      </c>
      <c r="D94" s="9" t="s">
        <v>12</v>
      </c>
      <c r="E94" s="12">
        <v>0</v>
      </c>
      <c r="F94" s="12">
        <v>11</v>
      </c>
      <c r="G94" s="12">
        <v>37</v>
      </c>
      <c r="H94" s="12">
        <v>0</v>
      </c>
      <c r="I94" s="12">
        <v>0</v>
      </c>
      <c r="J94" s="12">
        <v>0</v>
      </c>
      <c r="K94" s="12">
        <v>0</v>
      </c>
      <c r="L94" s="12">
        <f t="shared" si="16"/>
        <v>48</v>
      </c>
      <c r="M94" s="28">
        <f t="shared" si="17"/>
        <v>1</v>
      </c>
      <c r="N94" s="33"/>
      <c r="O94" s="9"/>
      <c r="P94" s="9" t="s">
        <v>279</v>
      </c>
      <c r="Q94" s="10"/>
    </row>
    <row r="95" spans="1:17" x14ac:dyDescent="0.2">
      <c r="A95" s="11" t="s">
        <v>63</v>
      </c>
      <c r="B95" s="9" t="s">
        <v>164</v>
      </c>
      <c r="C95" s="9" t="s">
        <v>11</v>
      </c>
      <c r="D95" s="9" t="s">
        <v>12</v>
      </c>
      <c r="E95" s="12">
        <v>22</v>
      </c>
      <c r="F95" s="12">
        <v>26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f t="shared" si="16"/>
        <v>48</v>
      </c>
      <c r="M95" s="28">
        <f t="shared" si="17"/>
        <v>1</v>
      </c>
      <c r="N95" s="33">
        <v>40545</v>
      </c>
      <c r="O95" s="9" t="s">
        <v>267</v>
      </c>
      <c r="P95" s="9" t="s">
        <v>372</v>
      </c>
      <c r="Q95" s="10"/>
    </row>
    <row r="96" spans="1:17" x14ac:dyDescent="0.2">
      <c r="A96" s="35" t="s">
        <v>232</v>
      </c>
      <c r="B96" s="36" t="s">
        <v>233</v>
      </c>
      <c r="C96" s="9" t="s">
        <v>13</v>
      </c>
      <c r="D96" s="9" t="s">
        <v>12</v>
      </c>
      <c r="E96" s="12">
        <v>0</v>
      </c>
      <c r="F96" s="12">
        <v>81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f t="shared" si="16"/>
        <v>81</v>
      </c>
      <c r="M96" s="28">
        <f t="shared" si="17"/>
        <v>1</v>
      </c>
      <c r="N96" s="33">
        <v>56840</v>
      </c>
      <c r="O96" s="9" t="s">
        <v>267</v>
      </c>
      <c r="P96" s="9" t="s">
        <v>373</v>
      </c>
      <c r="Q96" s="10"/>
    </row>
    <row r="97" spans="1:17" x14ac:dyDescent="0.2">
      <c r="A97" s="37"/>
      <c r="B97" s="38"/>
      <c r="C97" s="9" t="s">
        <v>10</v>
      </c>
      <c r="D97" s="9" t="s">
        <v>5</v>
      </c>
      <c r="E97" s="12">
        <v>0</v>
      </c>
      <c r="F97" s="12">
        <v>22000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f t="shared" si="16"/>
        <v>22000</v>
      </c>
      <c r="M97" s="28">
        <f t="shared" si="17"/>
        <v>1</v>
      </c>
      <c r="N97" s="33"/>
      <c r="O97" s="9"/>
      <c r="P97" s="9" t="s">
        <v>374</v>
      </c>
      <c r="Q97" s="10"/>
    </row>
    <row r="98" spans="1:17" x14ac:dyDescent="0.2">
      <c r="A98" s="11" t="s">
        <v>66</v>
      </c>
      <c r="B98" s="9" t="s">
        <v>165</v>
      </c>
      <c r="C98" s="9" t="s">
        <v>11</v>
      </c>
      <c r="D98" s="9" t="s">
        <v>12</v>
      </c>
      <c r="E98" s="12">
        <v>40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f t="shared" si="16"/>
        <v>40</v>
      </c>
      <c r="M98" s="28">
        <f t="shared" si="17"/>
        <v>1</v>
      </c>
      <c r="N98" s="33" t="s">
        <v>361</v>
      </c>
      <c r="O98" s="9"/>
      <c r="P98" s="9" t="s">
        <v>279</v>
      </c>
      <c r="Q98" s="10"/>
    </row>
    <row r="99" spans="1:17" x14ac:dyDescent="0.2">
      <c r="A99" s="11" t="s">
        <v>67</v>
      </c>
      <c r="B99" s="9" t="s">
        <v>166</v>
      </c>
      <c r="C99" s="9" t="s">
        <v>11</v>
      </c>
      <c r="D99" s="9" t="s">
        <v>12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38</v>
      </c>
      <c r="K99" s="12">
        <v>0</v>
      </c>
      <c r="L99" s="12">
        <f t="shared" si="16"/>
        <v>38</v>
      </c>
      <c r="M99" s="28">
        <f t="shared" si="17"/>
        <v>1</v>
      </c>
      <c r="N99" s="33">
        <v>81191</v>
      </c>
      <c r="O99" s="9"/>
      <c r="P99" s="9" t="s">
        <v>279</v>
      </c>
      <c r="Q99" s="10"/>
    </row>
    <row r="100" spans="1:17" x14ac:dyDescent="0.2">
      <c r="A100" s="35" t="s">
        <v>250</v>
      </c>
      <c r="B100" s="36" t="s">
        <v>227</v>
      </c>
      <c r="C100" s="9" t="s">
        <v>224</v>
      </c>
      <c r="D100" s="9" t="s">
        <v>12</v>
      </c>
      <c r="E100" s="12">
        <v>0</v>
      </c>
      <c r="F100" s="12">
        <v>20</v>
      </c>
      <c r="G100" s="12">
        <v>20</v>
      </c>
      <c r="H100" s="12">
        <v>0</v>
      </c>
      <c r="I100" s="12">
        <v>0</v>
      </c>
      <c r="J100" s="12">
        <v>0</v>
      </c>
      <c r="K100" s="12">
        <v>0</v>
      </c>
      <c r="L100" s="12">
        <f>SUM(E100:K100)</f>
        <v>40</v>
      </c>
      <c r="M100" s="28">
        <f>SUM(E100:J100)/L100</f>
        <v>1</v>
      </c>
      <c r="N100" s="33">
        <v>39687</v>
      </c>
      <c r="O100" s="9" t="s">
        <v>381</v>
      </c>
      <c r="P100" s="9" t="s">
        <v>382</v>
      </c>
      <c r="Q100" s="10"/>
    </row>
    <row r="101" spans="1:17" x14ac:dyDescent="0.2">
      <c r="A101" s="37"/>
      <c r="B101" s="38"/>
      <c r="C101" s="9" t="s">
        <v>13</v>
      </c>
      <c r="D101" s="9" t="s">
        <v>12</v>
      </c>
      <c r="E101" s="12">
        <v>0</v>
      </c>
      <c r="F101" s="12">
        <v>0</v>
      </c>
      <c r="G101" s="12">
        <v>24</v>
      </c>
      <c r="H101" s="12">
        <v>0</v>
      </c>
      <c r="I101" s="12">
        <v>0</v>
      </c>
      <c r="J101" s="12">
        <v>0</v>
      </c>
      <c r="K101" s="12">
        <v>0</v>
      </c>
      <c r="L101" s="12">
        <f>SUM(E101:K101)</f>
        <v>24</v>
      </c>
      <c r="M101" s="28">
        <f>SUM(E101:J101)/L101</f>
        <v>1</v>
      </c>
      <c r="N101" s="33"/>
      <c r="O101" s="9"/>
      <c r="P101" s="9" t="s">
        <v>383</v>
      </c>
      <c r="Q101" s="10"/>
    </row>
    <row r="102" spans="1:17" x14ac:dyDescent="0.2">
      <c r="A102" s="11" t="s">
        <v>28</v>
      </c>
      <c r="B102" s="9" t="s">
        <v>167</v>
      </c>
      <c r="C102" s="9" t="s">
        <v>11</v>
      </c>
      <c r="D102" s="9" t="s">
        <v>12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1389</v>
      </c>
      <c r="L102" s="12">
        <f t="shared" si="16"/>
        <v>1389</v>
      </c>
      <c r="M102" s="28">
        <f t="shared" si="17"/>
        <v>0</v>
      </c>
      <c r="N102" s="33">
        <v>43469</v>
      </c>
      <c r="O102" s="9" t="s">
        <v>385</v>
      </c>
      <c r="P102" s="9" t="s">
        <v>378</v>
      </c>
      <c r="Q102" s="10" t="s">
        <v>384</v>
      </c>
    </row>
    <row r="103" spans="1:17" x14ac:dyDescent="0.2">
      <c r="A103" s="11" t="s">
        <v>248</v>
      </c>
      <c r="B103" s="9" t="s">
        <v>447</v>
      </c>
      <c r="C103" s="9" t="s">
        <v>11</v>
      </c>
      <c r="D103" s="9" t="s">
        <v>12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30</v>
      </c>
      <c r="K103" s="12">
        <v>70</v>
      </c>
      <c r="L103" s="12">
        <f t="shared" si="16"/>
        <v>100</v>
      </c>
      <c r="M103" s="28">
        <f t="shared" si="17"/>
        <v>0.3</v>
      </c>
      <c r="N103" s="33">
        <v>42406</v>
      </c>
      <c r="O103" s="9" t="s">
        <v>448</v>
      </c>
      <c r="P103" s="9" t="s">
        <v>386</v>
      </c>
      <c r="Q103" s="10"/>
    </row>
    <row r="104" spans="1:17" x14ac:dyDescent="0.2">
      <c r="A104" s="11" t="s">
        <v>71</v>
      </c>
      <c r="B104" s="9" t="s">
        <v>168</v>
      </c>
      <c r="C104" s="9" t="s">
        <v>11</v>
      </c>
      <c r="D104" s="9" t="s">
        <v>12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260</v>
      </c>
      <c r="L104" s="12">
        <f t="shared" si="16"/>
        <v>260</v>
      </c>
      <c r="M104" s="28">
        <f t="shared" si="17"/>
        <v>0</v>
      </c>
      <c r="N104" s="33">
        <v>22329</v>
      </c>
      <c r="O104" s="9" t="s">
        <v>391</v>
      </c>
      <c r="P104" s="9" t="s">
        <v>392</v>
      </c>
      <c r="Q104" s="10"/>
    </row>
    <row r="105" spans="1:17" x14ac:dyDescent="0.2">
      <c r="A105" s="11" t="s">
        <v>97</v>
      </c>
      <c r="B105" s="9" t="s">
        <v>249</v>
      </c>
      <c r="C105" s="9" t="s">
        <v>13</v>
      </c>
      <c r="D105" s="9" t="s">
        <v>12</v>
      </c>
      <c r="E105" s="12">
        <v>0</v>
      </c>
      <c r="F105" s="12">
        <v>0</v>
      </c>
      <c r="G105" s="12">
        <v>0</v>
      </c>
      <c r="H105" s="12">
        <v>48</v>
      </c>
      <c r="I105" s="12">
        <v>0</v>
      </c>
      <c r="J105" s="12">
        <v>0</v>
      </c>
      <c r="K105" s="12">
        <v>0</v>
      </c>
      <c r="L105" s="12">
        <f t="shared" ref="L105:L130" si="18">SUM(E105:K105)</f>
        <v>48</v>
      </c>
      <c r="M105" s="28">
        <f t="shared" ref="M105:M130" si="19">SUM(E105:J105)/L105</f>
        <v>1</v>
      </c>
      <c r="N105" s="33">
        <v>63909</v>
      </c>
      <c r="O105" s="9" t="s">
        <v>393</v>
      </c>
      <c r="P105" s="9" t="s">
        <v>394</v>
      </c>
      <c r="Q105" s="10"/>
    </row>
    <row r="106" spans="1:17" x14ac:dyDescent="0.2">
      <c r="A106" s="11" t="s">
        <v>73</v>
      </c>
      <c r="B106" s="9" t="s">
        <v>169</v>
      </c>
      <c r="C106" s="9" t="s">
        <v>11</v>
      </c>
      <c r="D106" s="9" t="s">
        <v>12</v>
      </c>
      <c r="E106" s="12">
        <v>0</v>
      </c>
      <c r="F106" s="12">
        <v>0</v>
      </c>
      <c r="G106" s="12">
        <v>0</v>
      </c>
      <c r="H106" s="12">
        <v>0</v>
      </c>
      <c r="I106" s="12">
        <v>20</v>
      </c>
      <c r="J106" s="12">
        <v>0</v>
      </c>
      <c r="K106" s="12">
        <v>0</v>
      </c>
      <c r="L106" s="12">
        <f t="shared" si="18"/>
        <v>20</v>
      </c>
      <c r="M106" s="28">
        <f t="shared" si="19"/>
        <v>1</v>
      </c>
      <c r="N106" s="33">
        <v>25714</v>
      </c>
      <c r="O106" s="9" t="s">
        <v>398</v>
      </c>
      <c r="P106" s="9" t="s">
        <v>358</v>
      </c>
      <c r="Q106" s="10"/>
    </row>
    <row r="107" spans="1:17" x14ac:dyDescent="0.2">
      <c r="A107" s="35" t="s">
        <v>18</v>
      </c>
      <c r="B107" s="36" t="s">
        <v>261</v>
      </c>
      <c r="C107" s="9" t="s">
        <v>11</v>
      </c>
      <c r="D107" s="9" t="s">
        <v>12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162</v>
      </c>
      <c r="L107" s="12">
        <f t="shared" si="18"/>
        <v>162</v>
      </c>
      <c r="M107" s="28">
        <f t="shared" si="19"/>
        <v>0</v>
      </c>
      <c r="N107" s="33">
        <v>33271</v>
      </c>
      <c r="O107" s="9" t="s">
        <v>405</v>
      </c>
      <c r="P107" s="9" t="s">
        <v>378</v>
      </c>
      <c r="Q107" s="10" t="s">
        <v>404</v>
      </c>
    </row>
    <row r="108" spans="1:17" x14ac:dyDescent="0.2">
      <c r="A108" s="39"/>
      <c r="B108" s="40"/>
      <c r="C108" s="9" t="s">
        <v>13</v>
      </c>
      <c r="D108" s="9" t="s">
        <v>12</v>
      </c>
      <c r="E108" s="12">
        <v>0</v>
      </c>
      <c r="F108" s="12">
        <v>0</v>
      </c>
      <c r="G108" s="12">
        <v>0</v>
      </c>
      <c r="H108" s="12">
        <v>0</v>
      </c>
      <c r="I108" s="12">
        <v>70</v>
      </c>
      <c r="J108" s="12">
        <v>100</v>
      </c>
      <c r="K108" s="12">
        <v>765</v>
      </c>
      <c r="L108" s="12">
        <f t="shared" si="18"/>
        <v>935</v>
      </c>
      <c r="M108" s="28">
        <v>7.65</v>
      </c>
      <c r="N108" s="33">
        <v>33273</v>
      </c>
      <c r="O108" s="9" t="s">
        <v>407</v>
      </c>
      <c r="P108" s="9" t="s">
        <v>408</v>
      </c>
      <c r="Q108" s="10" t="s">
        <v>406</v>
      </c>
    </row>
    <row r="109" spans="1:17" x14ac:dyDescent="0.2">
      <c r="A109" s="39"/>
      <c r="B109" s="40"/>
      <c r="C109" s="9" t="s">
        <v>10</v>
      </c>
      <c r="D109" s="9" t="s">
        <v>5</v>
      </c>
      <c r="E109" s="12">
        <v>0</v>
      </c>
      <c r="F109" s="12">
        <v>0</v>
      </c>
      <c r="G109" s="12">
        <v>160000</v>
      </c>
      <c r="H109" s="12">
        <v>50000</v>
      </c>
      <c r="I109" s="12">
        <v>50000</v>
      </c>
      <c r="J109" s="12">
        <v>50000</v>
      </c>
      <c r="K109" s="12">
        <v>2775722</v>
      </c>
      <c r="L109" s="12">
        <f t="shared" si="18"/>
        <v>3085722</v>
      </c>
      <c r="M109" s="28">
        <f t="shared" si="19"/>
        <v>0.10046271180618345</v>
      </c>
      <c r="N109" s="33">
        <v>41761</v>
      </c>
      <c r="O109" s="9" t="s">
        <v>338</v>
      </c>
      <c r="P109" s="9" t="s">
        <v>410</v>
      </c>
      <c r="Q109" s="10" t="s">
        <v>409</v>
      </c>
    </row>
    <row r="110" spans="1:17" x14ac:dyDescent="0.2">
      <c r="A110" s="37"/>
      <c r="B110" s="38"/>
      <c r="C110" s="9" t="s">
        <v>9</v>
      </c>
      <c r="D110" s="9" t="s">
        <v>5</v>
      </c>
      <c r="E110" s="12">
        <v>0</v>
      </c>
      <c r="F110" s="12">
        <v>0</v>
      </c>
      <c r="G110" s="12">
        <v>0</v>
      </c>
      <c r="H110" s="12">
        <v>11000</v>
      </c>
      <c r="I110" s="12">
        <v>11000</v>
      </c>
      <c r="J110" s="12">
        <v>11000</v>
      </c>
      <c r="K110" s="12">
        <v>0</v>
      </c>
      <c r="L110" s="12">
        <f t="shared" si="18"/>
        <v>33000</v>
      </c>
      <c r="M110" s="28">
        <f t="shared" si="19"/>
        <v>1</v>
      </c>
      <c r="N110" s="33">
        <v>41733</v>
      </c>
      <c r="O110" s="9" t="s">
        <v>337</v>
      </c>
      <c r="P110" s="9" t="s">
        <v>411</v>
      </c>
      <c r="Q110" s="10"/>
    </row>
    <row r="111" spans="1:17" x14ac:dyDescent="0.2">
      <c r="A111" s="11" t="s">
        <v>254</v>
      </c>
      <c r="B111" s="9" t="s">
        <v>140</v>
      </c>
      <c r="C111" s="9" t="s">
        <v>13</v>
      </c>
      <c r="D111" s="9" t="s">
        <v>12</v>
      </c>
      <c r="E111" s="12">
        <v>0</v>
      </c>
      <c r="F111" s="12">
        <v>0</v>
      </c>
      <c r="G111" s="12">
        <v>0</v>
      </c>
      <c r="H111" s="12">
        <v>0</v>
      </c>
      <c r="I111" s="12">
        <v>20</v>
      </c>
      <c r="J111" s="12">
        <v>20</v>
      </c>
      <c r="K111" s="12">
        <v>40</v>
      </c>
      <c r="L111" s="12">
        <f>SUM(E111:K111)</f>
        <v>80</v>
      </c>
      <c r="M111" s="28">
        <f>SUM(E111:J111)/L111</f>
        <v>0.5</v>
      </c>
      <c r="N111" s="33">
        <v>75265</v>
      </c>
      <c r="O111" s="9" t="s">
        <v>357</v>
      </c>
      <c r="P111" s="9" t="s">
        <v>413</v>
      </c>
      <c r="Q111" s="10" t="s">
        <v>412</v>
      </c>
    </row>
    <row r="112" spans="1:17" x14ac:dyDescent="0.2">
      <c r="A112" s="11" t="s">
        <v>82</v>
      </c>
      <c r="B112" s="9" t="s">
        <v>93</v>
      </c>
      <c r="C112" s="9" t="s">
        <v>11</v>
      </c>
      <c r="D112" s="9" t="s">
        <v>12</v>
      </c>
      <c r="E112" s="12">
        <v>0</v>
      </c>
      <c r="F112" s="12">
        <v>0</v>
      </c>
      <c r="G112" s="12">
        <v>0</v>
      </c>
      <c r="H112" s="12">
        <v>45</v>
      </c>
      <c r="I112" s="12">
        <v>45</v>
      </c>
      <c r="J112" s="12">
        <v>30</v>
      </c>
      <c r="K112" s="12">
        <v>0</v>
      </c>
      <c r="L112" s="12">
        <f t="shared" si="18"/>
        <v>120</v>
      </c>
      <c r="M112" s="28">
        <f t="shared" si="19"/>
        <v>1</v>
      </c>
      <c r="N112" s="33">
        <v>72275</v>
      </c>
      <c r="O112" s="9" t="s">
        <v>417</v>
      </c>
      <c r="P112" s="9" t="s">
        <v>279</v>
      </c>
      <c r="Q112" s="10"/>
    </row>
    <row r="113" spans="1:18" x14ac:dyDescent="0.2">
      <c r="A113" s="11" t="s">
        <v>251</v>
      </c>
      <c r="B113" s="9" t="s">
        <v>134</v>
      </c>
      <c r="C113" s="9" t="s">
        <v>11</v>
      </c>
      <c r="D113" s="9" t="s">
        <v>12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219</v>
      </c>
      <c r="L113" s="12">
        <f t="shared" si="18"/>
        <v>219</v>
      </c>
      <c r="M113" s="28">
        <f t="shared" si="19"/>
        <v>0</v>
      </c>
      <c r="N113" s="33">
        <v>41828</v>
      </c>
      <c r="O113" s="9" t="s">
        <v>421</v>
      </c>
      <c r="P113" s="9" t="s">
        <v>422</v>
      </c>
      <c r="Q113" s="10" t="s">
        <v>419</v>
      </c>
      <c r="R113" s="2" t="s">
        <v>420</v>
      </c>
    </row>
    <row r="114" spans="1:18" x14ac:dyDescent="0.2">
      <c r="A114" s="11" t="s">
        <v>184</v>
      </c>
      <c r="B114" s="9" t="s">
        <v>159</v>
      </c>
      <c r="C114" s="9" t="s">
        <v>11</v>
      </c>
      <c r="D114" s="9" t="s">
        <v>12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114</v>
      </c>
      <c r="L114" s="12">
        <f t="shared" si="18"/>
        <v>114</v>
      </c>
      <c r="M114" s="28">
        <f t="shared" si="19"/>
        <v>0</v>
      </c>
      <c r="N114" s="33">
        <v>41807</v>
      </c>
      <c r="O114" s="9" t="s">
        <v>425</v>
      </c>
      <c r="P114" s="9" t="s">
        <v>426</v>
      </c>
      <c r="Q114" s="10" t="s">
        <v>423</v>
      </c>
      <c r="R114" s="2" t="s">
        <v>424</v>
      </c>
    </row>
    <row r="115" spans="1:18" x14ac:dyDescent="0.2">
      <c r="A115" s="11" t="s">
        <v>252</v>
      </c>
      <c r="B115" s="9" t="s">
        <v>100</v>
      </c>
      <c r="C115" s="9" t="s">
        <v>13</v>
      </c>
      <c r="D115" s="9" t="s">
        <v>12</v>
      </c>
      <c r="E115" s="12">
        <v>43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f t="shared" si="18"/>
        <v>43</v>
      </c>
      <c r="M115" s="28">
        <f t="shared" si="19"/>
        <v>1</v>
      </c>
      <c r="N115" s="33">
        <v>59989</v>
      </c>
      <c r="O115" s="9" t="s">
        <v>427</v>
      </c>
      <c r="P115" s="9" t="s">
        <v>429</v>
      </c>
      <c r="Q115" s="10" t="s">
        <v>428</v>
      </c>
    </row>
    <row r="116" spans="1:18" x14ac:dyDescent="0.2">
      <c r="A116" s="11" t="s">
        <v>253</v>
      </c>
      <c r="B116" s="9" t="s">
        <v>101</v>
      </c>
      <c r="C116" s="9" t="s">
        <v>13</v>
      </c>
      <c r="D116" s="9" t="s">
        <v>12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280</v>
      </c>
      <c r="L116" s="12">
        <f t="shared" si="18"/>
        <v>280</v>
      </c>
      <c r="M116" s="28">
        <f t="shared" si="19"/>
        <v>0</v>
      </c>
      <c r="N116" s="33">
        <v>41771</v>
      </c>
      <c r="O116" s="9" t="s">
        <v>436</v>
      </c>
      <c r="P116" s="9" t="s">
        <v>378</v>
      </c>
      <c r="Q116" s="10"/>
    </row>
    <row r="117" spans="1:18" x14ac:dyDescent="0.2">
      <c r="A117" s="11" t="s">
        <v>189</v>
      </c>
      <c r="B117" s="9" t="s">
        <v>260</v>
      </c>
      <c r="C117" s="9" t="s">
        <v>11</v>
      </c>
      <c r="D117" s="9" t="s">
        <v>12</v>
      </c>
      <c r="E117" s="12">
        <v>38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f t="shared" si="18"/>
        <v>38</v>
      </c>
      <c r="M117" s="28">
        <f t="shared" si="19"/>
        <v>1</v>
      </c>
      <c r="N117" s="33">
        <v>22761</v>
      </c>
      <c r="O117" s="9" t="s">
        <v>267</v>
      </c>
      <c r="P117" s="9" t="s">
        <v>437</v>
      </c>
      <c r="Q117" s="10"/>
    </row>
    <row r="118" spans="1:18" x14ac:dyDescent="0.2">
      <c r="A118" s="11" t="s">
        <v>87</v>
      </c>
      <c r="B118" s="9" t="s">
        <v>91</v>
      </c>
      <c r="C118" s="9" t="s">
        <v>11</v>
      </c>
      <c r="D118" s="9" t="s">
        <v>12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23</v>
      </c>
      <c r="L118" s="12">
        <f t="shared" si="18"/>
        <v>23</v>
      </c>
      <c r="M118" s="28">
        <f t="shared" si="19"/>
        <v>0</v>
      </c>
      <c r="N118" s="33">
        <v>25533</v>
      </c>
      <c r="O118" s="9" t="s">
        <v>438</v>
      </c>
      <c r="P118" s="9" t="s">
        <v>378</v>
      </c>
      <c r="Q118" s="10"/>
    </row>
    <row r="119" spans="1:18" x14ac:dyDescent="0.2">
      <c r="A119" s="11" t="s">
        <v>88</v>
      </c>
      <c r="B119" s="9" t="s">
        <v>92</v>
      </c>
      <c r="C119" s="9" t="s">
        <v>11</v>
      </c>
      <c r="D119" s="9" t="s">
        <v>12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30</v>
      </c>
      <c r="K119" s="12">
        <v>49</v>
      </c>
      <c r="L119" s="12">
        <f t="shared" si="18"/>
        <v>79</v>
      </c>
      <c r="M119" s="28">
        <f t="shared" si="19"/>
        <v>0.379746835443038</v>
      </c>
      <c r="N119" s="33">
        <v>60717</v>
      </c>
      <c r="O119" s="9" t="s">
        <v>439</v>
      </c>
      <c r="P119" s="9" t="s">
        <v>386</v>
      </c>
      <c r="Q119" s="10"/>
    </row>
    <row r="120" spans="1:18" x14ac:dyDescent="0.2">
      <c r="A120" s="35" t="s">
        <v>90</v>
      </c>
      <c r="B120" s="36" t="s">
        <v>94</v>
      </c>
      <c r="C120" s="9" t="s">
        <v>11</v>
      </c>
      <c r="D120" s="9" t="s">
        <v>12</v>
      </c>
      <c r="E120" s="12">
        <v>0</v>
      </c>
      <c r="F120" s="12">
        <v>56</v>
      </c>
      <c r="G120" s="12">
        <v>56</v>
      </c>
      <c r="H120" s="12">
        <v>56</v>
      </c>
      <c r="I120" s="12">
        <v>45</v>
      </c>
      <c r="J120" s="12">
        <v>22</v>
      </c>
      <c r="K120" s="12">
        <v>11</v>
      </c>
      <c r="L120" s="12">
        <f t="shared" si="18"/>
        <v>246</v>
      </c>
      <c r="M120" s="28">
        <f t="shared" si="19"/>
        <v>0.95528455284552849</v>
      </c>
      <c r="N120" s="33">
        <v>81204</v>
      </c>
      <c r="O120" s="9" t="s">
        <v>440</v>
      </c>
      <c r="P120" s="9" t="s">
        <v>441</v>
      </c>
      <c r="Q120" s="10"/>
    </row>
    <row r="121" spans="1:18" x14ac:dyDescent="0.2">
      <c r="A121" s="39"/>
      <c r="B121" s="40"/>
      <c r="C121" s="9" t="s">
        <v>224</v>
      </c>
      <c r="D121" s="9" t="s">
        <v>12</v>
      </c>
      <c r="E121" s="12"/>
      <c r="F121" s="12">
        <v>28</v>
      </c>
      <c r="G121" s="12">
        <v>28</v>
      </c>
      <c r="H121" s="12">
        <v>28</v>
      </c>
      <c r="I121" s="12">
        <v>22</v>
      </c>
      <c r="J121" s="12">
        <v>11</v>
      </c>
      <c r="K121" s="12">
        <v>6</v>
      </c>
      <c r="L121" s="12">
        <f t="shared" ref="L121:L122" si="20">SUM(E121:K121)</f>
        <v>123</v>
      </c>
      <c r="M121" s="28">
        <f t="shared" ref="M121:M122" si="21">SUM(E121:J121)/L121</f>
        <v>0.95121951219512191</v>
      </c>
      <c r="N121" s="33"/>
      <c r="O121" s="9"/>
      <c r="P121" s="9"/>
      <c r="Q121" s="10"/>
    </row>
    <row r="122" spans="1:18" x14ac:dyDescent="0.2">
      <c r="A122" s="37"/>
      <c r="B122" s="38"/>
      <c r="C122" s="9" t="s">
        <v>13</v>
      </c>
      <c r="D122" s="9" t="s">
        <v>12</v>
      </c>
      <c r="E122" s="12"/>
      <c r="F122" s="12">
        <v>16</v>
      </c>
      <c r="G122" s="12">
        <v>16</v>
      </c>
      <c r="H122" s="12">
        <v>16</v>
      </c>
      <c r="I122" s="12">
        <v>13</v>
      </c>
      <c r="J122" s="12">
        <v>7</v>
      </c>
      <c r="K122" s="12">
        <v>3</v>
      </c>
      <c r="L122" s="12">
        <f t="shared" si="20"/>
        <v>71</v>
      </c>
      <c r="M122" s="28">
        <f t="shared" si="21"/>
        <v>0.95774647887323938</v>
      </c>
      <c r="N122" s="33"/>
      <c r="O122" s="9"/>
      <c r="P122" s="9" t="s">
        <v>442</v>
      </c>
      <c r="Q122" s="10"/>
    </row>
    <row r="123" spans="1:18" x14ac:dyDescent="0.2">
      <c r="A123" s="11" t="s">
        <v>237</v>
      </c>
      <c r="B123" s="9" t="s">
        <v>238</v>
      </c>
      <c r="C123" s="9" t="s">
        <v>11</v>
      </c>
      <c r="D123" s="9" t="s">
        <v>12</v>
      </c>
      <c r="E123" s="12">
        <v>0</v>
      </c>
      <c r="F123" s="12">
        <v>0</v>
      </c>
      <c r="G123" s="12">
        <v>0</v>
      </c>
      <c r="H123" s="12">
        <v>0</v>
      </c>
      <c r="I123" s="12">
        <v>20</v>
      </c>
      <c r="J123" s="12">
        <v>20</v>
      </c>
      <c r="K123" s="12">
        <v>87</v>
      </c>
      <c r="L123" s="12">
        <f t="shared" si="18"/>
        <v>127</v>
      </c>
      <c r="M123" s="28">
        <f t="shared" si="19"/>
        <v>0.31496062992125984</v>
      </c>
      <c r="N123" s="33">
        <v>41837</v>
      </c>
      <c r="O123" s="9" t="s">
        <v>450</v>
      </c>
      <c r="P123" s="9" t="s">
        <v>451</v>
      </c>
      <c r="Q123" s="10" t="s">
        <v>449</v>
      </c>
    </row>
    <row r="124" spans="1:18" x14ac:dyDescent="0.2">
      <c r="A124" s="11" t="s">
        <v>105</v>
      </c>
      <c r="B124" s="9" t="s">
        <v>106</v>
      </c>
      <c r="C124" s="9" t="s">
        <v>11</v>
      </c>
      <c r="D124" s="9" t="s">
        <v>12</v>
      </c>
      <c r="E124" s="12">
        <v>0</v>
      </c>
      <c r="F124" s="12">
        <v>0</v>
      </c>
      <c r="G124" s="12">
        <v>0</v>
      </c>
      <c r="H124" s="12">
        <v>0</v>
      </c>
      <c r="I124" s="12">
        <v>38</v>
      </c>
      <c r="J124" s="12">
        <v>0</v>
      </c>
      <c r="K124" s="12">
        <v>0</v>
      </c>
      <c r="L124" s="12">
        <f t="shared" si="18"/>
        <v>38</v>
      </c>
      <c r="M124" s="28">
        <f t="shared" si="19"/>
        <v>1</v>
      </c>
      <c r="N124" s="33">
        <v>70070</v>
      </c>
      <c r="O124" s="9" t="s">
        <v>446</v>
      </c>
      <c r="P124" s="9" t="s">
        <v>279</v>
      </c>
      <c r="Q124" s="10"/>
    </row>
    <row r="125" spans="1:18" x14ac:dyDescent="0.2">
      <c r="A125" s="35" t="s">
        <v>23</v>
      </c>
      <c r="B125" s="36" t="s">
        <v>231</v>
      </c>
      <c r="C125" s="9" t="s">
        <v>11</v>
      </c>
      <c r="D125" s="9" t="s">
        <v>12</v>
      </c>
      <c r="E125" s="12">
        <v>85</v>
      </c>
      <c r="F125" s="12">
        <v>69</v>
      </c>
      <c r="G125" s="12">
        <v>100</v>
      </c>
      <c r="H125" s="12">
        <v>100</v>
      </c>
      <c r="I125" s="12">
        <v>60</v>
      </c>
      <c r="J125" s="12">
        <v>20</v>
      </c>
      <c r="K125" s="12">
        <v>12</v>
      </c>
      <c r="L125" s="12">
        <f t="shared" si="18"/>
        <v>446</v>
      </c>
      <c r="M125" s="28">
        <f t="shared" si="19"/>
        <v>0.97309417040358748</v>
      </c>
      <c r="N125" s="33">
        <v>25729</v>
      </c>
      <c r="O125" s="9" t="s">
        <v>455</v>
      </c>
      <c r="P125" s="9" t="s">
        <v>456</v>
      </c>
      <c r="Q125" s="10" t="s">
        <v>454</v>
      </c>
    </row>
    <row r="126" spans="1:18" x14ac:dyDescent="0.2">
      <c r="A126" s="37"/>
      <c r="B126" s="38"/>
      <c r="C126" s="9" t="s">
        <v>24</v>
      </c>
      <c r="D126" s="9" t="s">
        <v>17</v>
      </c>
      <c r="E126" s="12">
        <v>0</v>
      </c>
      <c r="F126" s="12">
        <v>0</v>
      </c>
      <c r="G126" s="12">
        <v>0</v>
      </c>
      <c r="H126" s="12">
        <v>0</v>
      </c>
      <c r="I126" s="12">
        <v>50</v>
      </c>
      <c r="J126" s="12">
        <v>0</v>
      </c>
      <c r="K126" s="12">
        <v>0</v>
      </c>
      <c r="L126" s="12">
        <f t="shared" si="18"/>
        <v>50</v>
      </c>
      <c r="M126" s="28">
        <f t="shared" si="19"/>
        <v>1</v>
      </c>
      <c r="N126" s="33">
        <v>25729</v>
      </c>
      <c r="O126" s="9" t="s">
        <v>324</v>
      </c>
      <c r="P126" s="9" t="s">
        <v>457</v>
      </c>
      <c r="Q126" s="10"/>
    </row>
    <row r="127" spans="1:18" x14ac:dyDescent="0.2">
      <c r="A127" s="11" t="s">
        <v>183</v>
      </c>
      <c r="B127" s="9" t="s">
        <v>230</v>
      </c>
      <c r="C127" s="9" t="s">
        <v>11</v>
      </c>
      <c r="D127" s="9" t="s">
        <v>12</v>
      </c>
      <c r="E127" s="12">
        <v>0</v>
      </c>
      <c r="F127" s="12">
        <v>21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f t="shared" si="18"/>
        <v>21</v>
      </c>
      <c r="M127" s="28">
        <f t="shared" si="19"/>
        <v>1</v>
      </c>
      <c r="N127" s="33">
        <v>22767</v>
      </c>
      <c r="O127" s="9" t="s">
        <v>459</v>
      </c>
      <c r="P127" s="9" t="s">
        <v>279</v>
      </c>
      <c r="Q127" s="10" t="s">
        <v>458</v>
      </c>
    </row>
    <row r="128" spans="1:18" x14ac:dyDescent="0.2">
      <c r="A128" s="11" t="s">
        <v>255</v>
      </c>
      <c r="B128" s="9" t="s">
        <v>259</v>
      </c>
      <c r="C128" s="9" t="s">
        <v>11</v>
      </c>
      <c r="D128" s="9" t="s">
        <v>12</v>
      </c>
      <c r="E128" s="12">
        <v>0</v>
      </c>
      <c r="F128" s="12">
        <v>0</v>
      </c>
      <c r="G128" s="12">
        <v>0</v>
      </c>
      <c r="H128" s="12">
        <v>45</v>
      </c>
      <c r="I128" s="12">
        <v>35</v>
      </c>
      <c r="J128" s="12">
        <v>30</v>
      </c>
      <c r="K128" s="12">
        <v>23</v>
      </c>
      <c r="L128" s="12">
        <f t="shared" si="18"/>
        <v>133</v>
      </c>
      <c r="M128" s="28">
        <f t="shared" si="19"/>
        <v>0.82706766917293228</v>
      </c>
      <c r="N128" s="33">
        <v>26384</v>
      </c>
      <c r="O128" s="9" t="s">
        <v>466</v>
      </c>
      <c r="P128" s="9" t="s">
        <v>467</v>
      </c>
      <c r="Q128" s="10"/>
    </row>
    <row r="129" spans="1:17" x14ac:dyDescent="0.2">
      <c r="A129" s="11" t="s">
        <v>194</v>
      </c>
      <c r="B129" s="9" t="s">
        <v>259</v>
      </c>
      <c r="C129" s="9" t="s">
        <v>11</v>
      </c>
      <c r="D129" s="9" t="s">
        <v>12</v>
      </c>
      <c r="E129" s="12">
        <v>0</v>
      </c>
      <c r="F129" s="12">
        <v>20</v>
      </c>
      <c r="G129" s="12">
        <v>40</v>
      </c>
      <c r="H129" s="12">
        <v>18</v>
      </c>
      <c r="I129" s="12">
        <v>40</v>
      </c>
      <c r="J129" s="12">
        <v>0</v>
      </c>
      <c r="K129" s="12">
        <v>0</v>
      </c>
      <c r="L129" s="12">
        <f t="shared" si="18"/>
        <v>118</v>
      </c>
      <c r="M129" s="28">
        <f t="shared" si="19"/>
        <v>1</v>
      </c>
      <c r="N129" s="33">
        <v>26386</v>
      </c>
      <c r="O129" s="9" t="s">
        <v>468</v>
      </c>
      <c r="P129" s="9" t="s">
        <v>469</v>
      </c>
      <c r="Q129" s="10"/>
    </row>
    <row r="130" spans="1:17" x14ac:dyDescent="0.2">
      <c r="A130" s="11" t="s">
        <v>117</v>
      </c>
      <c r="B130" s="9" t="s">
        <v>118</v>
      </c>
      <c r="C130" s="9" t="s">
        <v>11</v>
      </c>
      <c r="D130" s="9" t="s">
        <v>12</v>
      </c>
      <c r="E130" s="12">
        <v>36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f t="shared" si="18"/>
        <v>36</v>
      </c>
      <c r="M130" s="28">
        <f t="shared" si="19"/>
        <v>1</v>
      </c>
      <c r="N130" s="33">
        <v>23911</v>
      </c>
      <c r="O130" s="9" t="s">
        <v>470</v>
      </c>
      <c r="P130" s="9" t="s">
        <v>446</v>
      </c>
      <c r="Q130" s="10"/>
    </row>
    <row r="131" spans="1:17" x14ac:dyDescent="0.2">
      <c r="A131" s="11" t="s">
        <v>187</v>
      </c>
      <c r="B131" s="9" t="s">
        <v>95</v>
      </c>
      <c r="C131" s="9" t="s">
        <v>11</v>
      </c>
      <c r="D131" s="9" t="s">
        <v>12</v>
      </c>
      <c r="E131" s="12">
        <v>0</v>
      </c>
      <c r="F131" s="12">
        <v>0</v>
      </c>
      <c r="G131" s="12">
        <v>0</v>
      </c>
      <c r="H131" s="12">
        <v>25</v>
      </c>
      <c r="I131" s="12">
        <v>26</v>
      </c>
      <c r="J131" s="12">
        <v>0</v>
      </c>
      <c r="K131" s="12">
        <v>0</v>
      </c>
      <c r="L131" s="12">
        <f t="shared" ref="L131:L144" si="22">SUM(E131:K131)</f>
        <v>51</v>
      </c>
      <c r="M131" s="28">
        <f t="shared" ref="M131:M144" si="23">SUM(E131:J131)/L131</f>
        <v>1</v>
      </c>
      <c r="N131" s="33">
        <v>67425</v>
      </c>
      <c r="O131" s="9" t="s">
        <v>444</v>
      </c>
      <c r="P131" s="9" t="s">
        <v>445</v>
      </c>
      <c r="Q131" s="10" t="s">
        <v>443</v>
      </c>
    </row>
    <row r="132" spans="1:17" x14ac:dyDescent="0.2">
      <c r="A132" s="11" t="s">
        <v>119</v>
      </c>
      <c r="B132" s="9" t="s">
        <v>120</v>
      </c>
      <c r="C132" s="9" t="s">
        <v>11</v>
      </c>
      <c r="D132" s="9" t="s">
        <v>12</v>
      </c>
      <c r="E132" s="12">
        <v>27</v>
      </c>
      <c r="F132" s="12">
        <v>0</v>
      </c>
      <c r="G132" s="12">
        <v>0</v>
      </c>
      <c r="H132" s="12">
        <v>0</v>
      </c>
      <c r="I132" s="12">
        <v>0</v>
      </c>
      <c r="J132" s="12">
        <v>57</v>
      </c>
      <c r="K132" s="12">
        <v>0</v>
      </c>
      <c r="L132" s="12">
        <f t="shared" si="22"/>
        <v>84</v>
      </c>
      <c r="M132" s="28">
        <f t="shared" si="23"/>
        <v>1</v>
      </c>
      <c r="N132" s="33">
        <v>66389</v>
      </c>
      <c r="O132" s="9" t="s">
        <v>267</v>
      </c>
      <c r="P132" s="9" t="s">
        <v>471</v>
      </c>
      <c r="Q132" s="10"/>
    </row>
    <row r="133" spans="1:17" x14ac:dyDescent="0.2">
      <c r="A133" s="11" t="s">
        <v>235</v>
      </c>
      <c r="B133" s="9" t="s">
        <v>236</v>
      </c>
      <c r="C133" s="9" t="s">
        <v>11</v>
      </c>
      <c r="D133" s="9" t="s">
        <v>12</v>
      </c>
      <c r="E133" s="12">
        <v>0</v>
      </c>
      <c r="F133" s="12">
        <v>9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f t="shared" si="22"/>
        <v>9</v>
      </c>
      <c r="M133" s="28">
        <f t="shared" si="23"/>
        <v>1</v>
      </c>
      <c r="N133" s="33">
        <v>44133</v>
      </c>
      <c r="O133" s="9" t="s">
        <v>472</v>
      </c>
      <c r="P133" s="9" t="s">
        <v>473</v>
      </c>
      <c r="Q133" s="10"/>
    </row>
    <row r="134" spans="1:17" x14ac:dyDescent="0.2">
      <c r="A134" s="11" t="s">
        <v>185</v>
      </c>
      <c r="B134" s="9" t="s">
        <v>167</v>
      </c>
      <c r="C134" s="9" t="s">
        <v>11</v>
      </c>
      <c r="D134" s="9" t="s">
        <v>12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93</v>
      </c>
      <c r="L134" s="12">
        <f t="shared" si="22"/>
        <v>93</v>
      </c>
      <c r="M134" s="28">
        <f t="shared" si="23"/>
        <v>0</v>
      </c>
      <c r="N134" s="33">
        <v>89380</v>
      </c>
      <c r="O134" s="9" t="s">
        <v>267</v>
      </c>
      <c r="P134" s="9" t="s">
        <v>279</v>
      </c>
      <c r="Q134" s="10"/>
    </row>
    <row r="135" spans="1:17" x14ac:dyDescent="0.2">
      <c r="A135" s="11" t="s">
        <v>133</v>
      </c>
      <c r="B135" s="9" t="s">
        <v>134</v>
      </c>
      <c r="C135" s="9" t="s">
        <v>11</v>
      </c>
      <c r="D135" s="9" t="s">
        <v>12</v>
      </c>
      <c r="E135" s="12">
        <v>27</v>
      </c>
      <c r="F135" s="12">
        <v>0</v>
      </c>
      <c r="G135" s="12">
        <v>0</v>
      </c>
      <c r="H135" s="12">
        <v>0</v>
      </c>
      <c r="I135" s="12">
        <v>0</v>
      </c>
      <c r="J135" s="12">
        <v>52</v>
      </c>
      <c r="K135" s="12">
        <v>0</v>
      </c>
      <c r="L135" s="12">
        <f t="shared" si="22"/>
        <v>79</v>
      </c>
      <c r="M135" s="28">
        <f t="shared" si="23"/>
        <v>1</v>
      </c>
      <c r="N135" s="33">
        <v>42039</v>
      </c>
      <c r="O135" s="9" t="s">
        <v>475</v>
      </c>
      <c r="P135" s="9" t="s">
        <v>476</v>
      </c>
      <c r="Q135" s="10" t="s">
        <v>474</v>
      </c>
    </row>
    <row r="136" spans="1:17" x14ac:dyDescent="0.2">
      <c r="A136" s="11" t="s">
        <v>135</v>
      </c>
      <c r="B136" s="9" t="s">
        <v>136</v>
      </c>
      <c r="C136" s="9" t="s">
        <v>11</v>
      </c>
      <c r="D136" s="9" t="s">
        <v>12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86</v>
      </c>
      <c r="L136" s="12">
        <f t="shared" si="22"/>
        <v>86</v>
      </c>
      <c r="M136" s="28">
        <f t="shared" si="23"/>
        <v>0</v>
      </c>
      <c r="N136" s="33">
        <v>26371</v>
      </c>
      <c r="O136" s="9" t="s">
        <v>477</v>
      </c>
      <c r="P136" s="9" t="s">
        <v>378</v>
      </c>
      <c r="Q136" s="10"/>
    </row>
    <row r="137" spans="1:17" x14ac:dyDescent="0.2">
      <c r="A137" s="11" t="s">
        <v>123</v>
      </c>
      <c r="B137" s="9" t="s">
        <v>124</v>
      </c>
      <c r="C137" s="9" t="s">
        <v>11</v>
      </c>
      <c r="D137" s="9" t="s">
        <v>12</v>
      </c>
      <c r="E137" s="12">
        <v>124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f t="shared" si="22"/>
        <v>124</v>
      </c>
      <c r="M137" s="28">
        <f t="shared" si="23"/>
        <v>1</v>
      </c>
      <c r="N137" s="33">
        <v>66299</v>
      </c>
      <c r="O137" s="9" t="s">
        <v>358</v>
      </c>
      <c r="P137" s="9" t="s">
        <v>478</v>
      </c>
      <c r="Q137" s="10"/>
    </row>
    <row r="138" spans="1:17" x14ac:dyDescent="0.2">
      <c r="A138" s="11" t="s">
        <v>247</v>
      </c>
      <c r="B138" s="9" t="s">
        <v>246</v>
      </c>
      <c r="C138" s="9" t="s">
        <v>11</v>
      </c>
      <c r="D138" s="9" t="s">
        <v>12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307</v>
      </c>
      <c r="L138" s="12">
        <f>SUM(E138:K138)</f>
        <v>307</v>
      </c>
      <c r="M138" s="28">
        <f>SUM(E138:J138)/L138</f>
        <v>0</v>
      </c>
      <c r="N138" s="33">
        <v>43659</v>
      </c>
      <c r="O138" s="9" t="s">
        <v>479</v>
      </c>
      <c r="P138" s="9" t="s">
        <v>378</v>
      </c>
      <c r="Q138" s="10"/>
    </row>
    <row r="139" spans="1:17" x14ac:dyDescent="0.2">
      <c r="A139" s="11" t="s">
        <v>125</v>
      </c>
      <c r="B139" s="9" t="s">
        <v>126</v>
      </c>
      <c r="C139" s="9" t="s">
        <v>11</v>
      </c>
      <c r="D139" s="9" t="s">
        <v>12</v>
      </c>
      <c r="E139" s="12">
        <v>46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65</v>
      </c>
      <c r="L139" s="12">
        <f t="shared" si="22"/>
        <v>111</v>
      </c>
      <c r="M139" s="28">
        <f t="shared" si="23"/>
        <v>0.4144144144144144</v>
      </c>
      <c r="N139" s="33">
        <v>70251</v>
      </c>
      <c r="O139" s="9" t="s">
        <v>483</v>
      </c>
      <c r="P139" s="9" t="s">
        <v>484</v>
      </c>
      <c r="Q139" s="10"/>
    </row>
    <row r="140" spans="1:17" x14ac:dyDescent="0.2">
      <c r="A140" s="11" t="s">
        <v>242</v>
      </c>
      <c r="B140" s="9" t="s">
        <v>243</v>
      </c>
      <c r="C140" s="9" t="s">
        <v>11</v>
      </c>
      <c r="D140" s="9" t="s">
        <v>12</v>
      </c>
      <c r="E140" s="12">
        <v>0</v>
      </c>
      <c r="F140" s="12">
        <v>0</v>
      </c>
      <c r="G140" s="12">
        <v>0</v>
      </c>
      <c r="H140" s="12">
        <v>30</v>
      </c>
      <c r="I140" s="12">
        <v>30</v>
      </c>
      <c r="J140" s="12">
        <v>50</v>
      </c>
      <c r="K140" s="12">
        <v>90</v>
      </c>
      <c r="L140" s="12">
        <f t="shared" si="22"/>
        <v>200</v>
      </c>
      <c r="M140" s="28">
        <f t="shared" si="23"/>
        <v>0.55000000000000004</v>
      </c>
      <c r="N140" s="33">
        <v>43414</v>
      </c>
      <c r="O140" s="9" t="s">
        <v>485</v>
      </c>
      <c r="P140" s="9" t="s">
        <v>467</v>
      </c>
      <c r="Q140" s="10"/>
    </row>
    <row r="141" spans="1:17" x14ac:dyDescent="0.2">
      <c r="A141" s="11" t="s">
        <v>141</v>
      </c>
      <c r="B141" s="9" t="s">
        <v>142</v>
      </c>
      <c r="C141" s="9" t="s">
        <v>11</v>
      </c>
      <c r="D141" s="9" t="s">
        <v>12</v>
      </c>
      <c r="E141" s="12">
        <v>0</v>
      </c>
      <c r="F141" s="12">
        <v>25</v>
      </c>
      <c r="G141" s="12">
        <v>100</v>
      </c>
      <c r="H141" s="12">
        <v>75</v>
      </c>
      <c r="I141" s="12">
        <v>35</v>
      </c>
      <c r="J141" s="12">
        <v>61</v>
      </c>
      <c r="K141" s="12">
        <v>0</v>
      </c>
      <c r="L141" s="12">
        <f t="shared" si="22"/>
        <v>296</v>
      </c>
      <c r="M141" s="28">
        <f t="shared" si="23"/>
        <v>1</v>
      </c>
      <c r="N141" s="33">
        <v>80554</v>
      </c>
      <c r="O141" s="9" t="s">
        <v>487</v>
      </c>
      <c r="P141" s="9" t="s">
        <v>488</v>
      </c>
      <c r="Q141" s="10" t="s">
        <v>486</v>
      </c>
    </row>
    <row r="142" spans="1:17" x14ac:dyDescent="0.2">
      <c r="A142" s="11" t="s">
        <v>192</v>
      </c>
      <c r="B142" s="9" t="s">
        <v>228</v>
      </c>
      <c r="C142" s="9" t="s">
        <v>11</v>
      </c>
      <c r="D142" s="9" t="s">
        <v>12</v>
      </c>
      <c r="E142" s="12">
        <v>0</v>
      </c>
      <c r="F142" s="12">
        <v>0</v>
      </c>
      <c r="G142" s="12">
        <v>0</v>
      </c>
      <c r="H142" s="12">
        <v>37</v>
      </c>
      <c r="I142" s="12">
        <v>0</v>
      </c>
      <c r="J142" s="12">
        <v>0</v>
      </c>
      <c r="K142" s="12">
        <v>0</v>
      </c>
      <c r="L142" s="12">
        <f t="shared" si="22"/>
        <v>37</v>
      </c>
      <c r="M142" s="28">
        <f t="shared" si="23"/>
        <v>1</v>
      </c>
      <c r="N142" s="33">
        <v>21496</v>
      </c>
      <c r="O142" s="9" t="s">
        <v>267</v>
      </c>
      <c r="P142" s="9" t="s">
        <v>490</v>
      </c>
      <c r="Q142" s="10"/>
    </row>
    <row r="143" spans="1:17" x14ac:dyDescent="0.2">
      <c r="A143" s="11" t="s">
        <v>144</v>
      </c>
      <c r="B143" s="9" t="s">
        <v>145</v>
      </c>
      <c r="C143" s="9" t="s">
        <v>11</v>
      </c>
      <c r="D143" s="9" t="s">
        <v>12</v>
      </c>
      <c r="E143" s="12">
        <v>0</v>
      </c>
      <c r="F143" s="12">
        <v>0</v>
      </c>
      <c r="G143" s="12">
        <v>0</v>
      </c>
      <c r="H143" s="12">
        <v>0</v>
      </c>
      <c r="I143" s="12">
        <v>18</v>
      </c>
      <c r="J143" s="12">
        <v>0</v>
      </c>
      <c r="K143" s="12">
        <v>0</v>
      </c>
      <c r="L143" s="12">
        <f t="shared" si="22"/>
        <v>18</v>
      </c>
      <c r="M143" s="28">
        <f t="shared" si="23"/>
        <v>1</v>
      </c>
      <c r="N143" s="33">
        <v>75499</v>
      </c>
      <c r="O143" s="9" t="s">
        <v>491</v>
      </c>
      <c r="P143" s="9" t="s">
        <v>279</v>
      </c>
      <c r="Q143" s="10"/>
    </row>
    <row r="144" spans="1:17" x14ac:dyDescent="0.2">
      <c r="A144" s="11" t="s">
        <v>193</v>
      </c>
      <c r="B144" s="9" t="s">
        <v>229</v>
      </c>
      <c r="C144" s="9" t="s">
        <v>11</v>
      </c>
      <c r="D144" s="9" t="s">
        <v>12</v>
      </c>
      <c r="E144" s="12">
        <v>0</v>
      </c>
      <c r="F144" s="12">
        <v>0</v>
      </c>
      <c r="G144" s="12">
        <v>0</v>
      </c>
      <c r="H144" s="12">
        <v>0</v>
      </c>
      <c r="I144" s="12">
        <v>20</v>
      </c>
      <c r="J144" s="12">
        <v>20</v>
      </c>
      <c r="K144" s="12">
        <v>26</v>
      </c>
      <c r="L144" s="12">
        <f t="shared" si="22"/>
        <v>66</v>
      </c>
      <c r="M144" s="28">
        <f t="shared" si="23"/>
        <v>0.60606060606060608</v>
      </c>
      <c r="N144" s="33">
        <v>19893</v>
      </c>
      <c r="O144" s="9" t="s">
        <v>492</v>
      </c>
      <c r="P144" s="9" t="s">
        <v>382</v>
      </c>
      <c r="Q144" s="10"/>
    </row>
    <row r="145" spans="1:17" x14ac:dyDescent="0.2">
      <c r="A145" s="11"/>
      <c r="B145" s="9"/>
      <c r="C145" s="9"/>
      <c r="D145" s="9"/>
      <c r="E145" s="12"/>
      <c r="F145" s="12"/>
      <c r="G145" s="12"/>
      <c r="H145" s="12"/>
      <c r="I145" s="12"/>
      <c r="J145" s="12"/>
      <c r="K145" s="12"/>
      <c r="L145" s="12"/>
      <c r="M145" s="28"/>
      <c r="N145" s="33"/>
      <c r="O145" s="9"/>
      <c r="P145" s="9"/>
      <c r="Q145" s="10"/>
    </row>
    <row r="146" spans="1:17" x14ac:dyDescent="0.2">
      <c r="A146" s="18" t="s">
        <v>234</v>
      </c>
      <c r="B146" s="19"/>
      <c r="C146" s="19"/>
      <c r="D146" s="19"/>
      <c r="E146" s="20">
        <f t="shared" ref="E146:K146" si="24">SUM(E74:E83,E85:E96,E98:E105,E106:E108,E111:E125,E127:E144)</f>
        <v>1081</v>
      </c>
      <c r="F146" s="20">
        <f t="shared" si="24"/>
        <v>456</v>
      </c>
      <c r="G146" s="20">
        <f t="shared" si="24"/>
        <v>691</v>
      </c>
      <c r="H146" s="20">
        <f t="shared" si="24"/>
        <v>696</v>
      </c>
      <c r="I146" s="20">
        <f t="shared" si="24"/>
        <v>702</v>
      </c>
      <c r="J146" s="20">
        <f t="shared" si="24"/>
        <v>698</v>
      </c>
      <c r="K146" s="20">
        <f t="shared" si="24"/>
        <v>4510</v>
      </c>
      <c r="L146" s="12"/>
      <c r="M146" s="28"/>
      <c r="N146" s="33"/>
      <c r="O146" s="9"/>
      <c r="P146" s="9"/>
      <c r="Q146" s="10"/>
    </row>
    <row r="147" spans="1:17" x14ac:dyDescent="0.2">
      <c r="A147" s="11"/>
      <c r="B147" s="9"/>
      <c r="C147" s="9"/>
      <c r="D147" s="9"/>
      <c r="E147" s="12"/>
      <c r="F147" s="12"/>
      <c r="G147" s="12"/>
      <c r="H147" s="12"/>
      <c r="I147" s="12"/>
      <c r="J147" s="12"/>
      <c r="K147" s="12"/>
      <c r="L147" s="12"/>
      <c r="M147" s="28"/>
      <c r="N147" s="33"/>
      <c r="O147" s="9"/>
      <c r="P147" s="9"/>
      <c r="Q147" s="10"/>
    </row>
    <row r="148" spans="1:17" x14ac:dyDescent="0.2">
      <c r="A148" s="13" t="s">
        <v>363</v>
      </c>
      <c r="B148" s="9"/>
      <c r="C148" s="9"/>
      <c r="D148" s="9"/>
      <c r="E148" s="12"/>
      <c r="F148" s="12"/>
      <c r="G148" s="12"/>
      <c r="H148" s="12"/>
      <c r="I148" s="12"/>
      <c r="J148" s="12"/>
      <c r="K148" s="12"/>
      <c r="L148" s="12"/>
      <c r="M148" s="28"/>
      <c r="N148" s="33"/>
      <c r="O148" s="9"/>
      <c r="P148" s="9"/>
      <c r="Q148" s="10"/>
    </row>
    <row r="149" spans="1:17" x14ac:dyDescent="0.2">
      <c r="A149" s="11" t="s">
        <v>364</v>
      </c>
      <c r="B149" s="9" t="s">
        <v>365</v>
      </c>
      <c r="C149" s="9" t="s">
        <v>11</v>
      </c>
      <c r="D149" s="9" t="s">
        <v>12</v>
      </c>
      <c r="E149" s="12"/>
      <c r="F149" s="12">
        <v>23</v>
      </c>
      <c r="G149" s="12">
        <v>41</v>
      </c>
      <c r="H149" s="12">
        <v>41</v>
      </c>
      <c r="I149" s="12">
        <v>41</v>
      </c>
      <c r="J149" s="12">
        <v>41</v>
      </c>
      <c r="K149" s="12">
        <v>0</v>
      </c>
      <c r="L149" s="12">
        <v>187</v>
      </c>
      <c r="M149" s="28">
        <v>1</v>
      </c>
      <c r="N149" s="33" t="s">
        <v>366</v>
      </c>
      <c r="O149" s="9"/>
      <c r="P149" s="9"/>
      <c r="Q149" s="10" t="s">
        <v>367</v>
      </c>
    </row>
    <row r="150" spans="1:17" x14ac:dyDescent="0.2">
      <c r="A150" s="11" t="s">
        <v>387</v>
      </c>
      <c r="B150" s="9" t="s">
        <v>388</v>
      </c>
      <c r="C150" s="9" t="s">
        <v>11</v>
      </c>
      <c r="D150" s="9" t="s">
        <v>12</v>
      </c>
      <c r="E150" s="12">
        <v>0</v>
      </c>
      <c r="F150" s="12">
        <v>102</v>
      </c>
      <c r="G150" s="12">
        <v>102</v>
      </c>
      <c r="H150" s="12">
        <v>103</v>
      </c>
      <c r="I150" s="12">
        <v>0</v>
      </c>
      <c r="J150" s="12">
        <v>0</v>
      </c>
      <c r="K150" s="12">
        <v>0</v>
      </c>
      <c r="L150" s="12">
        <v>307</v>
      </c>
      <c r="M150" s="28">
        <v>1</v>
      </c>
      <c r="N150" s="33">
        <v>42408</v>
      </c>
      <c r="O150" s="9" t="s">
        <v>390</v>
      </c>
      <c r="P150" s="9" t="s">
        <v>378</v>
      </c>
      <c r="Q150" s="10" t="s">
        <v>389</v>
      </c>
    </row>
    <row r="151" spans="1:17" x14ac:dyDescent="0.2">
      <c r="A151" s="11" t="s">
        <v>375</v>
      </c>
      <c r="B151" s="9" t="s">
        <v>376</v>
      </c>
      <c r="C151" s="9" t="s">
        <v>11</v>
      </c>
      <c r="D151" s="9" t="s">
        <v>12</v>
      </c>
      <c r="E151" s="12">
        <v>202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202</v>
      </c>
      <c r="M151" s="28">
        <v>1</v>
      </c>
      <c r="N151" s="33">
        <v>80582</v>
      </c>
      <c r="O151" s="9" t="s">
        <v>377</v>
      </c>
      <c r="P151" s="9" t="s">
        <v>378</v>
      </c>
      <c r="Q151" s="10"/>
    </row>
    <row r="152" spans="1:17" x14ac:dyDescent="0.2">
      <c r="A152" s="11" t="s">
        <v>379</v>
      </c>
      <c r="B152" s="9" t="s">
        <v>380</v>
      </c>
      <c r="C152" s="9" t="s">
        <v>11</v>
      </c>
      <c r="D152" s="9" t="s">
        <v>12</v>
      </c>
      <c r="E152" s="12">
        <v>0</v>
      </c>
      <c r="F152" s="12">
        <v>30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30</v>
      </c>
      <c r="M152" s="28">
        <v>1</v>
      </c>
      <c r="N152" s="33">
        <v>40570</v>
      </c>
      <c r="O152" s="9" t="s">
        <v>348</v>
      </c>
      <c r="P152" s="9" t="s">
        <v>378</v>
      </c>
      <c r="Q152" s="10"/>
    </row>
    <row r="153" spans="1:17" x14ac:dyDescent="0.2">
      <c r="A153" s="11" t="s">
        <v>328</v>
      </c>
      <c r="B153" s="9" t="s">
        <v>329</v>
      </c>
      <c r="C153" s="9" t="s">
        <v>11</v>
      </c>
      <c r="D153" s="9" t="s">
        <v>12</v>
      </c>
      <c r="E153" s="12">
        <v>29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29</v>
      </c>
      <c r="M153" s="28">
        <v>1</v>
      </c>
      <c r="N153" s="33">
        <v>66117</v>
      </c>
      <c r="O153" s="9" t="s">
        <v>267</v>
      </c>
      <c r="P153" s="9" t="s">
        <v>397</v>
      </c>
      <c r="Q153" s="10"/>
    </row>
    <row r="154" spans="1:17" x14ac:dyDescent="0.2">
      <c r="A154" s="11" t="s">
        <v>399</v>
      </c>
      <c r="B154" s="9" t="s">
        <v>400</v>
      </c>
      <c r="C154" s="9" t="s">
        <v>13</v>
      </c>
      <c r="D154" s="9" t="s">
        <v>12</v>
      </c>
      <c r="E154" s="12">
        <v>46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46</v>
      </c>
      <c r="M154" s="28">
        <v>1</v>
      </c>
      <c r="N154" s="33">
        <v>21495</v>
      </c>
      <c r="O154" s="9" t="s">
        <v>401</v>
      </c>
      <c r="P154" s="9" t="s">
        <v>279</v>
      </c>
      <c r="Q154" s="10" t="s">
        <v>489</v>
      </c>
    </row>
    <row r="155" spans="1:17" x14ac:dyDescent="0.2">
      <c r="A155" s="11" t="s">
        <v>402</v>
      </c>
      <c r="B155" s="9" t="s">
        <v>403</v>
      </c>
      <c r="C155" s="9" t="s">
        <v>11</v>
      </c>
      <c r="D155" s="9" t="s">
        <v>12</v>
      </c>
      <c r="E155" s="12">
        <v>161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161</v>
      </c>
      <c r="M155" s="28">
        <v>1</v>
      </c>
      <c r="N155" s="33">
        <v>41824</v>
      </c>
      <c r="O155" s="9" t="s">
        <v>418</v>
      </c>
      <c r="P155" s="9" t="s">
        <v>378</v>
      </c>
      <c r="Q155" s="10"/>
    </row>
    <row r="156" spans="1:17" x14ac:dyDescent="0.2">
      <c r="A156" s="11" t="s">
        <v>414</v>
      </c>
      <c r="B156" s="9" t="s">
        <v>415</v>
      </c>
      <c r="C156" s="9" t="s">
        <v>11</v>
      </c>
      <c r="D156" s="9" t="s">
        <v>12</v>
      </c>
      <c r="E156" s="12">
        <v>54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54</v>
      </c>
      <c r="M156" s="28">
        <v>1</v>
      </c>
      <c r="N156" s="33">
        <v>64467</v>
      </c>
      <c r="O156" s="9" t="s">
        <v>416</v>
      </c>
      <c r="P156" s="9" t="s">
        <v>378</v>
      </c>
      <c r="Q156" s="10"/>
    </row>
    <row r="157" spans="1:17" x14ac:dyDescent="0.2">
      <c r="A157" s="11" t="s">
        <v>430</v>
      </c>
      <c r="B157" s="9" t="s">
        <v>431</v>
      </c>
      <c r="C157" s="9" t="s">
        <v>13</v>
      </c>
      <c r="D157" s="9" t="s">
        <v>12</v>
      </c>
      <c r="E157" s="12">
        <v>232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232</v>
      </c>
      <c r="M157" s="28">
        <v>1</v>
      </c>
      <c r="N157" s="33">
        <v>43423</v>
      </c>
      <c r="O157" s="9" t="s">
        <v>264</v>
      </c>
      <c r="P157" s="9"/>
      <c r="Q157" s="10" t="s">
        <v>432</v>
      </c>
    </row>
    <row r="158" spans="1:17" x14ac:dyDescent="0.2">
      <c r="A158" s="11" t="s">
        <v>433</v>
      </c>
      <c r="B158" s="9" t="s">
        <v>434</v>
      </c>
      <c r="C158" s="9" t="s">
        <v>11</v>
      </c>
      <c r="D158" s="9" t="s">
        <v>12</v>
      </c>
      <c r="E158" s="12">
        <v>0</v>
      </c>
      <c r="F158" s="12">
        <v>160</v>
      </c>
      <c r="G158" s="12">
        <v>0</v>
      </c>
      <c r="H158" s="12">
        <v>149</v>
      </c>
      <c r="I158" s="12">
        <v>0</v>
      </c>
      <c r="J158" s="12">
        <v>0</v>
      </c>
      <c r="K158" s="12">
        <v>0</v>
      </c>
      <c r="L158" s="12">
        <v>309</v>
      </c>
      <c r="M158" s="28">
        <v>1</v>
      </c>
      <c r="N158" s="33">
        <v>69850</v>
      </c>
      <c r="O158" s="9" t="s">
        <v>368</v>
      </c>
      <c r="P158" s="9" t="s">
        <v>378</v>
      </c>
      <c r="Q158" s="10" t="s">
        <v>435</v>
      </c>
    </row>
    <row r="159" spans="1:17" x14ac:dyDescent="0.2">
      <c r="A159" s="11" t="s">
        <v>452</v>
      </c>
      <c r="B159" s="9" t="s">
        <v>453</v>
      </c>
      <c r="C159" s="9" t="s">
        <v>13</v>
      </c>
      <c r="D159" s="9" t="s">
        <v>12</v>
      </c>
      <c r="E159" s="12">
        <v>100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100</v>
      </c>
      <c r="M159" s="28">
        <v>1</v>
      </c>
      <c r="N159" s="33">
        <v>67508</v>
      </c>
      <c r="O159" s="9" t="s">
        <v>444</v>
      </c>
      <c r="P159" s="9" t="s">
        <v>378</v>
      </c>
      <c r="Q159" s="10"/>
    </row>
    <row r="160" spans="1:17" x14ac:dyDescent="0.2">
      <c r="A160" s="11" t="s">
        <v>460</v>
      </c>
      <c r="B160" s="9" t="s">
        <v>110</v>
      </c>
      <c r="C160" s="9" t="s">
        <v>11</v>
      </c>
      <c r="D160" s="9" t="s">
        <v>12</v>
      </c>
      <c r="E160" s="12">
        <v>69</v>
      </c>
      <c r="F160" s="12">
        <v>113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182</v>
      </c>
      <c r="M160" s="28">
        <v>1</v>
      </c>
      <c r="N160" s="33">
        <v>21253</v>
      </c>
      <c r="O160" s="9" t="s">
        <v>462</v>
      </c>
      <c r="P160" s="9" t="s">
        <v>378</v>
      </c>
      <c r="Q160" s="10" t="s">
        <v>461</v>
      </c>
    </row>
    <row r="161" spans="1:17" x14ac:dyDescent="0.2">
      <c r="A161" s="11" t="s">
        <v>463</v>
      </c>
      <c r="B161" s="9" t="s">
        <v>464</v>
      </c>
      <c r="C161" s="9" t="s">
        <v>11</v>
      </c>
      <c r="D161" s="9" t="s">
        <v>12</v>
      </c>
      <c r="E161" s="12">
        <v>78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78</v>
      </c>
      <c r="M161" s="28">
        <v>1</v>
      </c>
      <c r="N161" s="33" t="s">
        <v>465</v>
      </c>
      <c r="O161" s="9" t="s">
        <v>378</v>
      </c>
      <c r="P161" s="9" t="s">
        <v>279</v>
      </c>
      <c r="Q161" s="10"/>
    </row>
    <row r="162" spans="1:17" x14ac:dyDescent="0.2">
      <c r="A162" s="11" t="s">
        <v>480</v>
      </c>
      <c r="B162" s="9" t="s">
        <v>481</v>
      </c>
      <c r="C162" s="9" t="s">
        <v>11</v>
      </c>
      <c r="D162" s="9" t="s">
        <v>12</v>
      </c>
      <c r="E162" s="12">
        <v>0</v>
      </c>
      <c r="F162" s="12">
        <v>0</v>
      </c>
      <c r="G162" s="12">
        <v>0</v>
      </c>
      <c r="H162" s="12">
        <v>112</v>
      </c>
      <c r="I162" s="12">
        <v>0</v>
      </c>
      <c r="J162" s="12">
        <v>0</v>
      </c>
      <c r="K162" s="12">
        <v>0</v>
      </c>
      <c r="L162" s="12">
        <v>112</v>
      </c>
      <c r="M162" s="28">
        <v>1</v>
      </c>
      <c r="N162" s="33" t="s">
        <v>465</v>
      </c>
      <c r="O162" s="9"/>
      <c r="P162" s="9"/>
      <c r="Q162" s="10" t="s">
        <v>482</v>
      </c>
    </row>
    <row r="163" spans="1:17" x14ac:dyDescent="0.2">
      <c r="A163" s="11"/>
      <c r="B163" s="9"/>
      <c r="C163" s="9"/>
      <c r="D163" s="9"/>
      <c r="E163" s="12"/>
      <c r="F163" s="12"/>
      <c r="G163" s="12"/>
      <c r="H163" s="12"/>
      <c r="I163" s="12"/>
      <c r="J163" s="12"/>
      <c r="K163" s="12"/>
      <c r="L163" s="12"/>
      <c r="M163" s="28"/>
      <c r="N163" s="33"/>
      <c r="O163" s="9"/>
      <c r="P163" s="9"/>
      <c r="Q163" s="10"/>
    </row>
    <row r="164" spans="1:17" x14ac:dyDescent="0.2">
      <c r="A164" s="11"/>
      <c r="B164" s="9"/>
      <c r="C164" s="9"/>
      <c r="D164" s="9"/>
      <c r="E164" s="12"/>
      <c r="F164" s="12"/>
      <c r="G164" s="12"/>
      <c r="H164" s="12"/>
      <c r="I164" s="12"/>
      <c r="J164" s="12"/>
      <c r="K164" s="12"/>
      <c r="L164" s="12"/>
      <c r="M164" s="28"/>
      <c r="N164" s="33"/>
      <c r="O164" s="9"/>
      <c r="P164" s="9"/>
      <c r="Q164" s="10"/>
    </row>
    <row r="165" spans="1:17" x14ac:dyDescent="0.2">
      <c r="A165" s="11"/>
      <c r="B165" s="9"/>
      <c r="C165" s="9"/>
      <c r="D165" s="9"/>
      <c r="E165" s="12"/>
      <c r="F165" s="12"/>
      <c r="G165" s="12"/>
      <c r="H165" s="12"/>
      <c r="I165" s="12"/>
      <c r="J165" s="12"/>
      <c r="K165" s="12"/>
      <c r="L165" s="12"/>
      <c r="M165" s="28"/>
      <c r="N165" s="33"/>
      <c r="O165" s="9"/>
      <c r="P165" s="9"/>
      <c r="Q165" s="10"/>
    </row>
    <row r="166" spans="1:17" x14ac:dyDescent="0.2">
      <c r="A166" s="11"/>
      <c r="B166" s="9"/>
      <c r="C166" s="9"/>
      <c r="D166" s="9"/>
      <c r="E166" s="12"/>
      <c r="F166" s="12"/>
      <c r="G166" s="12"/>
      <c r="H166" s="12"/>
      <c r="I166" s="12"/>
      <c r="J166" s="12"/>
      <c r="K166" s="12"/>
      <c r="L166" s="12"/>
      <c r="M166" s="28"/>
      <c r="N166" s="33"/>
      <c r="O166" s="9"/>
      <c r="P166" s="9"/>
      <c r="Q166" s="10"/>
    </row>
    <row r="167" spans="1:17" x14ac:dyDescent="0.2">
      <c r="A167" s="11"/>
      <c r="B167" s="9"/>
      <c r="C167" s="9"/>
      <c r="D167" s="9"/>
      <c r="E167" s="12"/>
      <c r="F167" s="12"/>
      <c r="G167" s="12"/>
      <c r="H167" s="12"/>
      <c r="I167" s="12"/>
      <c r="J167" s="12"/>
      <c r="K167" s="12"/>
      <c r="L167" s="12"/>
      <c r="M167" s="28"/>
      <c r="N167" s="33"/>
      <c r="O167" s="9"/>
      <c r="P167" s="9"/>
      <c r="Q167" s="10"/>
    </row>
    <row r="168" spans="1:17" x14ac:dyDescent="0.2">
      <c r="A168" s="11"/>
      <c r="B168" s="9"/>
      <c r="C168" s="9"/>
      <c r="D168" s="9"/>
      <c r="E168" s="12"/>
      <c r="F168" s="12"/>
      <c r="G168" s="12"/>
      <c r="H168" s="12"/>
      <c r="I168" s="12"/>
      <c r="J168" s="12"/>
      <c r="K168" s="12"/>
      <c r="L168" s="12"/>
      <c r="M168" s="28"/>
      <c r="N168" s="33"/>
      <c r="O168" s="9"/>
      <c r="P168" s="9"/>
      <c r="Q168" s="10"/>
    </row>
    <row r="169" spans="1:17" ht="27" customHeight="1" x14ac:dyDescent="0.2">
      <c r="A169" s="6" t="s">
        <v>151</v>
      </c>
      <c r="B169" s="7"/>
      <c r="C169" s="7"/>
      <c r="D169" s="7"/>
      <c r="E169" s="7"/>
      <c r="F169" s="7"/>
      <c r="G169" s="7"/>
      <c r="H169" s="7"/>
      <c r="I169" s="7"/>
      <c r="J169" s="7"/>
      <c r="K169" s="8"/>
      <c r="L169" s="7"/>
      <c r="M169" s="27"/>
      <c r="N169" s="33"/>
      <c r="O169" s="9"/>
      <c r="P169" s="9"/>
      <c r="Q169" s="10"/>
    </row>
    <row r="170" spans="1:17" x14ac:dyDescent="0.2">
      <c r="A170" s="11" t="s">
        <v>54</v>
      </c>
      <c r="B170" s="9" t="s">
        <v>41</v>
      </c>
      <c r="C170" s="9" t="s">
        <v>11</v>
      </c>
      <c r="D170" s="9" t="s">
        <v>12</v>
      </c>
      <c r="E170" s="12">
        <v>10</v>
      </c>
      <c r="F170" s="12">
        <v>30</v>
      </c>
      <c r="G170" s="12">
        <v>30</v>
      </c>
      <c r="H170" s="12">
        <v>15</v>
      </c>
      <c r="I170" s="12">
        <v>0</v>
      </c>
      <c r="J170" s="12">
        <v>0</v>
      </c>
      <c r="K170" s="12">
        <v>0</v>
      </c>
      <c r="L170" s="12">
        <f t="shared" ref="L170:L180" si="25">SUM(E170:K170)</f>
        <v>85</v>
      </c>
      <c r="M170" s="28">
        <f t="shared" ref="M170:M180" si="26">SUM(E170:J170)/L170</f>
        <v>1</v>
      </c>
      <c r="N170" s="33"/>
      <c r="O170" s="9"/>
      <c r="P170" s="9"/>
      <c r="Q170" s="10"/>
    </row>
    <row r="171" spans="1:17" x14ac:dyDescent="0.2">
      <c r="A171" s="11" t="s">
        <v>57</v>
      </c>
      <c r="B171" s="9" t="s">
        <v>41</v>
      </c>
      <c r="C171" s="9" t="s">
        <v>11</v>
      </c>
      <c r="D171" s="9" t="s">
        <v>12</v>
      </c>
      <c r="E171" s="12">
        <v>30</v>
      </c>
      <c r="F171" s="12">
        <v>75</v>
      </c>
      <c r="G171" s="12">
        <v>100</v>
      </c>
      <c r="H171" s="12">
        <v>86</v>
      </c>
      <c r="I171" s="12">
        <v>0</v>
      </c>
      <c r="J171" s="12">
        <v>0</v>
      </c>
      <c r="K171" s="12">
        <v>0</v>
      </c>
      <c r="L171" s="12">
        <f t="shared" si="25"/>
        <v>291</v>
      </c>
      <c r="M171" s="28">
        <f t="shared" si="26"/>
        <v>1</v>
      </c>
      <c r="N171" s="33"/>
      <c r="O171" s="9"/>
      <c r="P171" s="9"/>
      <c r="Q171" s="10"/>
    </row>
    <row r="172" spans="1:17" x14ac:dyDescent="0.2">
      <c r="A172" s="11"/>
      <c r="B172" s="9"/>
      <c r="C172" s="9" t="s">
        <v>14</v>
      </c>
      <c r="D172" s="9" t="s">
        <v>5</v>
      </c>
      <c r="E172" s="12">
        <v>0</v>
      </c>
      <c r="F172" s="12">
        <v>0</v>
      </c>
      <c r="G172" s="12">
        <v>158123</v>
      </c>
      <c r="H172" s="12">
        <v>0</v>
      </c>
      <c r="I172" s="12">
        <v>0</v>
      </c>
      <c r="J172" s="12">
        <v>0</v>
      </c>
      <c r="K172" s="12">
        <v>0</v>
      </c>
      <c r="L172" s="12">
        <f t="shared" si="25"/>
        <v>158123</v>
      </c>
      <c r="M172" s="28">
        <f t="shared" si="26"/>
        <v>1</v>
      </c>
      <c r="N172" s="33"/>
      <c r="O172" s="9"/>
      <c r="P172" s="9"/>
      <c r="Q172" s="10"/>
    </row>
    <row r="173" spans="1:17" x14ac:dyDescent="0.2">
      <c r="A173" s="11" t="s">
        <v>172</v>
      </c>
      <c r="B173" s="9" t="s">
        <v>41</v>
      </c>
      <c r="C173" s="9" t="s">
        <v>11</v>
      </c>
      <c r="D173" s="9" t="s">
        <v>12</v>
      </c>
      <c r="E173" s="12">
        <v>0</v>
      </c>
      <c r="F173" s="12">
        <v>100</v>
      </c>
      <c r="G173" s="12">
        <v>300</v>
      </c>
      <c r="H173" s="12">
        <v>300</v>
      </c>
      <c r="I173" s="12">
        <v>300</v>
      </c>
      <c r="J173" s="12">
        <v>150</v>
      </c>
      <c r="K173" s="12">
        <v>0</v>
      </c>
      <c r="L173" s="12">
        <f t="shared" si="25"/>
        <v>1150</v>
      </c>
      <c r="M173" s="28">
        <f t="shared" si="26"/>
        <v>1</v>
      </c>
      <c r="N173" s="33"/>
      <c r="O173" s="9"/>
      <c r="P173" s="9"/>
      <c r="Q173" s="10"/>
    </row>
    <row r="174" spans="1:17" x14ac:dyDescent="0.2">
      <c r="A174" s="11"/>
      <c r="B174" s="9"/>
      <c r="C174" s="9" t="s">
        <v>13</v>
      </c>
      <c r="D174" s="9" t="s">
        <v>12</v>
      </c>
      <c r="E174" s="12">
        <v>0</v>
      </c>
      <c r="F174" s="12">
        <v>100</v>
      </c>
      <c r="G174" s="12">
        <v>150</v>
      </c>
      <c r="H174" s="12">
        <v>100</v>
      </c>
      <c r="I174" s="12">
        <v>50</v>
      </c>
      <c r="J174" s="12">
        <v>0</v>
      </c>
      <c r="K174" s="12">
        <v>0</v>
      </c>
      <c r="L174" s="12">
        <f t="shared" si="25"/>
        <v>400</v>
      </c>
      <c r="M174" s="28">
        <f t="shared" si="26"/>
        <v>1</v>
      </c>
      <c r="N174" s="33"/>
      <c r="O174" s="9"/>
      <c r="P174" s="9"/>
      <c r="Q174" s="10"/>
    </row>
    <row r="175" spans="1:17" x14ac:dyDescent="0.2">
      <c r="A175" s="11"/>
      <c r="B175" s="9"/>
      <c r="C175" s="9" t="s">
        <v>14</v>
      </c>
      <c r="D175" s="9" t="s">
        <v>5</v>
      </c>
      <c r="E175" s="12">
        <v>0</v>
      </c>
      <c r="F175" s="12">
        <v>0</v>
      </c>
      <c r="G175" s="12">
        <v>50000</v>
      </c>
      <c r="H175" s="12">
        <v>50000</v>
      </c>
      <c r="I175" s="12">
        <v>50000</v>
      </c>
      <c r="J175" s="12">
        <v>50000</v>
      </c>
      <c r="K175" s="12">
        <v>0</v>
      </c>
      <c r="L175" s="12">
        <f t="shared" si="25"/>
        <v>200000</v>
      </c>
      <c r="M175" s="28">
        <f t="shared" si="26"/>
        <v>1</v>
      </c>
      <c r="N175" s="33"/>
      <c r="O175" s="9"/>
      <c r="P175" s="9"/>
      <c r="Q175" s="10"/>
    </row>
    <row r="176" spans="1:17" x14ac:dyDescent="0.2">
      <c r="A176" s="11" t="s">
        <v>74</v>
      </c>
      <c r="B176" s="9" t="s">
        <v>41</v>
      </c>
      <c r="C176" s="9" t="s">
        <v>11</v>
      </c>
      <c r="D176" s="9" t="s">
        <v>12</v>
      </c>
      <c r="E176" s="12">
        <v>30</v>
      </c>
      <c r="F176" s="12">
        <v>50</v>
      </c>
      <c r="G176" s="12">
        <v>50</v>
      </c>
      <c r="H176" s="12">
        <v>34</v>
      </c>
      <c r="I176" s="12">
        <v>0</v>
      </c>
      <c r="J176" s="12">
        <v>0</v>
      </c>
      <c r="K176" s="12">
        <v>0</v>
      </c>
      <c r="L176" s="12">
        <f t="shared" si="25"/>
        <v>164</v>
      </c>
      <c r="M176" s="28">
        <f t="shared" si="26"/>
        <v>1</v>
      </c>
      <c r="N176" s="33"/>
      <c r="O176" s="9"/>
      <c r="P176" s="9"/>
      <c r="Q176" s="10"/>
    </row>
    <row r="177" spans="1:17" x14ac:dyDescent="0.2">
      <c r="A177" s="11" t="s">
        <v>78</v>
      </c>
      <c r="B177" s="9" t="s">
        <v>41</v>
      </c>
      <c r="C177" s="9" t="s">
        <v>11</v>
      </c>
      <c r="D177" s="9" t="s">
        <v>12</v>
      </c>
      <c r="E177" s="12">
        <v>10</v>
      </c>
      <c r="F177" s="12">
        <v>18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f t="shared" si="25"/>
        <v>28</v>
      </c>
      <c r="M177" s="28">
        <f t="shared" si="26"/>
        <v>1</v>
      </c>
      <c r="N177" s="33"/>
      <c r="O177" s="9"/>
      <c r="P177" s="9"/>
      <c r="Q177" s="10"/>
    </row>
    <row r="178" spans="1:17" x14ac:dyDescent="0.2">
      <c r="A178" s="11" t="s">
        <v>22</v>
      </c>
      <c r="B178" s="9" t="s">
        <v>170</v>
      </c>
      <c r="C178" s="9" t="s">
        <v>107</v>
      </c>
      <c r="D178" s="9" t="s">
        <v>5</v>
      </c>
      <c r="E178" s="12">
        <v>0</v>
      </c>
      <c r="F178" s="12">
        <v>10000</v>
      </c>
      <c r="G178" s="12">
        <v>50000</v>
      </c>
      <c r="H178" s="12">
        <v>38000</v>
      </c>
      <c r="I178" s="12">
        <v>0</v>
      </c>
      <c r="J178" s="12">
        <v>0</v>
      </c>
      <c r="K178" s="12">
        <v>0</v>
      </c>
      <c r="L178" s="12">
        <f t="shared" si="25"/>
        <v>98000</v>
      </c>
      <c r="M178" s="28">
        <f t="shared" si="26"/>
        <v>1</v>
      </c>
      <c r="N178" s="33"/>
      <c r="O178" s="9"/>
      <c r="P178" s="9"/>
      <c r="Q178" s="10"/>
    </row>
    <row r="179" spans="1:17" x14ac:dyDescent="0.2">
      <c r="A179" s="11"/>
      <c r="B179" s="9" t="s">
        <v>171</v>
      </c>
      <c r="C179" s="9" t="s">
        <v>4</v>
      </c>
      <c r="D179" s="9" t="s">
        <v>5</v>
      </c>
      <c r="E179" s="12">
        <v>0</v>
      </c>
      <c r="F179" s="12">
        <v>50000</v>
      </c>
      <c r="G179" s="12">
        <v>150000</v>
      </c>
      <c r="H179" s="12">
        <v>150000</v>
      </c>
      <c r="I179" s="12">
        <v>200000</v>
      </c>
      <c r="J179" s="12">
        <v>250000</v>
      </c>
      <c r="K179" s="12">
        <v>1170000</v>
      </c>
      <c r="L179" s="12">
        <f t="shared" si="25"/>
        <v>1970000</v>
      </c>
      <c r="M179" s="28">
        <f t="shared" si="26"/>
        <v>0.40609137055837563</v>
      </c>
      <c r="N179" s="33"/>
      <c r="O179" s="9"/>
      <c r="P179" s="9"/>
      <c r="Q179" s="10"/>
    </row>
    <row r="180" spans="1:17" x14ac:dyDescent="0.2">
      <c r="A180" s="11" t="s">
        <v>108</v>
      </c>
      <c r="B180" s="9" t="s">
        <v>41</v>
      </c>
      <c r="C180" s="9" t="s">
        <v>14</v>
      </c>
      <c r="D180" s="9" t="s">
        <v>5</v>
      </c>
      <c r="E180" s="12">
        <v>25000</v>
      </c>
      <c r="F180" s="12">
        <v>30000</v>
      </c>
      <c r="G180" s="12">
        <v>30000</v>
      </c>
      <c r="H180" s="12">
        <v>25000</v>
      </c>
      <c r="I180" s="12">
        <v>25000</v>
      </c>
      <c r="J180" s="12">
        <v>0</v>
      </c>
      <c r="K180" s="12">
        <v>0</v>
      </c>
      <c r="L180" s="12">
        <f t="shared" si="25"/>
        <v>135000</v>
      </c>
      <c r="M180" s="28">
        <f t="shared" si="26"/>
        <v>1</v>
      </c>
      <c r="N180" s="33"/>
      <c r="O180" s="9"/>
      <c r="P180" s="9"/>
      <c r="Q180" s="10"/>
    </row>
    <row r="181" spans="1:17" ht="27" customHeight="1" x14ac:dyDescent="0.2">
      <c r="A181" s="6" t="s">
        <v>152</v>
      </c>
      <c r="B181" s="7"/>
      <c r="C181" s="7"/>
      <c r="D181" s="7"/>
      <c r="E181" s="7"/>
      <c r="F181" s="7"/>
      <c r="G181" s="7"/>
      <c r="H181" s="7"/>
      <c r="I181" s="7"/>
      <c r="J181" s="7"/>
      <c r="K181" s="8"/>
      <c r="L181" s="7"/>
      <c r="M181" s="27"/>
      <c r="N181" s="33"/>
      <c r="O181" s="9"/>
      <c r="P181" s="9"/>
      <c r="Q181" s="10"/>
    </row>
    <row r="182" spans="1:17" ht="12.75" customHeight="1" x14ac:dyDescent="0.2">
      <c r="A182" s="11" t="s">
        <v>34</v>
      </c>
      <c r="B182" s="9" t="s">
        <v>35</v>
      </c>
      <c r="C182" s="9" t="s">
        <v>11</v>
      </c>
      <c r="D182" s="9" t="s">
        <v>12</v>
      </c>
      <c r="E182" s="12">
        <v>0</v>
      </c>
      <c r="F182" s="12">
        <v>3</v>
      </c>
      <c r="G182" s="12">
        <v>3</v>
      </c>
      <c r="H182" s="12">
        <v>3</v>
      </c>
      <c r="I182" s="12">
        <v>2</v>
      </c>
      <c r="J182" s="12">
        <v>0</v>
      </c>
      <c r="K182" s="12">
        <v>0</v>
      </c>
      <c r="L182" s="12">
        <f t="shared" ref="L182:L216" si="27">SUM(E182:K182)</f>
        <v>11</v>
      </c>
      <c r="M182" s="28">
        <f t="shared" ref="M182:M216" si="28">SUM(E182:J182)/L182</f>
        <v>1</v>
      </c>
      <c r="N182" s="33"/>
      <c r="O182" s="9"/>
      <c r="P182" s="9"/>
      <c r="Q182" s="10"/>
    </row>
    <row r="183" spans="1:17" ht="12.75" customHeight="1" x14ac:dyDescent="0.2">
      <c r="A183" s="11" t="s">
        <v>37</v>
      </c>
      <c r="B183" s="9" t="s">
        <v>35</v>
      </c>
      <c r="C183" s="9" t="s">
        <v>11</v>
      </c>
      <c r="D183" s="9" t="s">
        <v>12</v>
      </c>
      <c r="E183" s="12">
        <v>0</v>
      </c>
      <c r="F183" s="12">
        <v>11</v>
      </c>
      <c r="G183" s="12">
        <v>13</v>
      </c>
      <c r="H183" s="12">
        <v>13</v>
      </c>
      <c r="I183" s="12">
        <v>8</v>
      </c>
      <c r="J183" s="12">
        <v>0</v>
      </c>
      <c r="K183" s="12">
        <v>0</v>
      </c>
      <c r="L183" s="12">
        <f t="shared" si="27"/>
        <v>45</v>
      </c>
      <c r="M183" s="28">
        <f t="shared" si="28"/>
        <v>1</v>
      </c>
      <c r="N183" s="33"/>
      <c r="O183" s="9"/>
      <c r="P183" s="9"/>
      <c r="Q183" s="10"/>
    </row>
    <row r="184" spans="1:17" ht="12.75" customHeight="1" x14ac:dyDescent="0.2">
      <c r="A184" s="11" t="s">
        <v>39</v>
      </c>
      <c r="B184" s="9" t="s">
        <v>35</v>
      </c>
      <c r="C184" s="9" t="s">
        <v>11</v>
      </c>
      <c r="D184" s="9" t="s">
        <v>12</v>
      </c>
      <c r="E184" s="12">
        <v>9</v>
      </c>
      <c r="F184" s="12">
        <v>4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f t="shared" si="27"/>
        <v>13</v>
      </c>
      <c r="M184" s="28">
        <f t="shared" si="28"/>
        <v>1</v>
      </c>
      <c r="N184" s="33"/>
      <c r="O184" s="9"/>
      <c r="P184" s="9"/>
      <c r="Q184" s="10"/>
    </row>
    <row r="185" spans="1:17" ht="12.75" customHeight="1" x14ac:dyDescent="0.2">
      <c r="A185" s="11" t="s">
        <v>42</v>
      </c>
      <c r="B185" s="9" t="s">
        <v>35</v>
      </c>
      <c r="C185" s="9" t="s">
        <v>11</v>
      </c>
      <c r="D185" s="9" t="s">
        <v>12</v>
      </c>
      <c r="E185" s="12">
        <v>0</v>
      </c>
      <c r="F185" s="12">
        <v>11</v>
      </c>
      <c r="G185" s="12">
        <v>13</v>
      </c>
      <c r="H185" s="12">
        <v>13</v>
      </c>
      <c r="I185" s="12">
        <v>8</v>
      </c>
      <c r="J185" s="12">
        <v>0</v>
      </c>
      <c r="K185" s="12">
        <v>0</v>
      </c>
      <c r="L185" s="12">
        <f t="shared" si="27"/>
        <v>45</v>
      </c>
      <c r="M185" s="28">
        <f t="shared" si="28"/>
        <v>1</v>
      </c>
      <c r="N185" s="33"/>
      <c r="O185" s="9"/>
      <c r="P185" s="9"/>
      <c r="Q185" s="10"/>
    </row>
    <row r="186" spans="1:17" ht="12.75" customHeight="1" x14ac:dyDescent="0.2">
      <c r="A186" s="11" t="s">
        <v>44</v>
      </c>
      <c r="B186" s="9" t="s">
        <v>35</v>
      </c>
      <c r="C186" s="9" t="s">
        <v>11</v>
      </c>
      <c r="D186" s="9" t="s">
        <v>12</v>
      </c>
      <c r="E186" s="12">
        <v>0</v>
      </c>
      <c r="F186" s="12">
        <v>5</v>
      </c>
      <c r="G186" s="12">
        <v>5</v>
      </c>
      <c r="H186" s="12">
        <v>5</v>
      </c>
      <c r="I186" s="12">
        <v>5</v>
      </c>
      <c r="J186" s="12">
        <v>0</v>
      </c>
      <c r="K186" s="12">
        <v>0</v>
      </c>
      <c r="L186" s="12">
        <f t="shared" si="27"/>
        <v>20</v>
      </c>
      <c r="M186" s="28">
        <f t="shared" si="28"/>
        <v>1</v>
      </c>
      <c r="N186" s="33"/>
      <c r="O186" s="9"/>
      <c r="P186" s="9"/>
      <c r="Q186" s="10"/>
    </row>
    <row r="187" spans="1:17" ht="12.75" customHeight="1" x14ac:dyDescent="0.2">
      <c r="A187" s="11" t="s">
        <v>46</v>
      </c>
      <c r="B187" s="9" t="s">
        <v>35</v>
      </c>
      <c r="C187" s="9" t="s">
        <v>10</v>
      </c>
      <c r="D187" s="9" t="s">
        <v>5</v>
      </c>
      <c r="E187" s="12">
        <v>200000</v>
      </c>
      <c r="F187" s="12">
        <v>100000</v>
      </c>
      <c r="G187" s="12">
        <v>150000</v>
      </c>
      <c r="H187" s="12">
        <v>0</v>
      </c>
      <c r="I187" s="12">
        <v>50000</v>
      </c>
      <c r="J187" s="12">
        <v>100000</v>
      </c>
      <c r="K187" s="12">
        <v>140000</v>
      </c>
      <c r="L187" s="12">
        <f t="shared" si="27"/>
        <v>740000</v>
      </c>
      <c r="M187" s="28">
        <f t="shared" si="28"/>
        <v>0.81081081081081086</v>
      </c>
      <c r="N187" s="33"/>
      <c r="O187" s="9"/>
      <c r="P187" s="9"/>
      <c r="Q187" s="10"/>
    </row>
    <row r="188" spans="1:17" x14ac:dyDescent="0.2">
      <c r="A188" s="11" t="s">
        <v>53</v>
      </c>
      <c r="B188" s="9" t="s">
        <v>35</v>
      </c>
      <c r="C188" s="9" t="s">
        <v>4</v>
      </c>
      <c r="D188" s="9" t="s">
        <v>5</v>
      </c>
      <c r="E188" s="12">
        <v>40000</v>
      </c>
      <c r="F188" s="12">
        <v>40000</v>
      </c>
      <c r="G188" s="12">
        <v>40000</v>
      </c>
      <c r="H188" s="12">
        <v>13000</v>
      </c>
      <c r="I188" s="12">
        <v>0</v>
      </c>
      <c r="J188" s="12">
        <v>0</v>
      </c>
      <c r="K188" s="12">
        <v>0</v>
      </c>
      <c r="L188" s="12">
        <f t="shared" si="27"/>
        <v>133000</v>
      </c>
      <c r="M188" s="28">
        <f t="shared" si="28"/>
        <v>1</v>
      </c>
      <c r="N188" s="33"/>
      <c r="O188" s="9"/>
      <c r="P188" s="9"/>
      <c r="Q188" s="10"/>
    </row>
    <row r="189" spans="1:17" x14ac:dyDescent="0.2">
      <c r="A189" s="11" t="s">
        <v>173</v>
      </c>
      <c r="B189" s="9" t="s">
        <v>35</v>
      </c>
      <c r="C189" s="9" t="s">
        <v>11</v>
      </c>
      <c r="D189" s="9" t="s">
        <v>12</v>
      </c>
      <c r="E189" s="12">
        <v>0</v>
      </c>
      <c r="F189" s="12">
        <v>2</v>
      </c>
      <c r="G189" s="12">
        <v>2</v>
      </c>
      <c r="H189" s="12">
        <v>2</v>
      </c>
      <c r="I189" s="12">
        <v>4</v>
      </c>
      <c r="J189" s="12">
        <v>0</v>
      </c>
      <c r="K189" s="12">
        <v>0</v>
      </c>
      <c r="L189" s="12">
        <f t="shared" si="27"/>
        <v>10</v>
      </c>
      <c r="M189" s="28">
        <f t="shared" si="28"/>
        <v>1</v>
      </c>
      <c r="N189" s="33"/>
      <c r="O189" s="9"/>
      <c r="P189" s="9"/>
      <c r="Q189" s="10"/>
    </row>
    <row r="190" spans="1:17" x14ac:dyDescent="0.2">
      <c r="A190" s="11" t="s">
        <v>59</v>
      </c>
      <c r="B190" s="9" t="s">
        <v>35</v>
      </c>
      <c r="C190" s="9" t="s">
        <v>60</v>
      </c>
      <c r="D190" s="9" t="s">
        <v>5</v>
      </c>
      <c r="E190" s="12">
        <v>12500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f t="shared" si="27"/>
        <v>12500</v>
      </c>
      <c r="M190" s="28">
        <f t="shared" si="28"/>
        <v>1</v>
      </c>
      <c r="N190" s="33"/>
      <c r="O190" s="9"/>
      <c r="P190" s="9"/>
      <c r="Q190" s="10"/>
    </row>
    <row r="191" spans="1:17" x14ac:dyDescent="0.2">
      <c r="A191" s="11" t="s">
        <v>64</v>
      </c>
      <c r="B191" s="9" t="s">
        <v>35</v>
      </c>
      <c r="C191" s="9" t="s">
        <v>11</v>
      </c>
      <c r="D191" s="9" t="s">
        <v>12</v>
      </c>
      <c r="E191" s="12">
        <v>0</v>
      </c>
      <c r="F191" s="12">
        <v>3</v>
      </c>
      <c r="G191" s="12">
        <v>3</v>
      </c>
      <c r="H191" s="12">
        <v>3</v>
      </c>
      <c r="I191" s="12">
        <v>2</v>
      </c>
      <c r="J191" s="12">
        <v>0</v>
      </c>
      <c r="K191" s="12">
        <v>0</v>
      </c>
      <c r="L191" s="12">
        <f t="shared" si="27"/>
        <v>11</v>
      </c>
      <c r="M191" s="28">
        <f t="shared" si="28"/>
        <v>1</v>
      </c>
      <c r="N191" s="33"/>
      <c r="O191" s="9"/>
      <c r="P191" s="9"/>
      <c r="Q191" s="10"/>
    </row>
    <row r="192" spans="1:17" x14ac:dyDescent="0.2">
      <c r="A192" s="11" t="s">
        <v>65</v>
      </c>
      <c r="B192" s="9" t="s">
        <v>35</v>
      </c>
      <c r="C192" s="9" t="s">
        <v>11</v>
      </c>
      <c r="D192" s="9" t="s">
        <v>12</v>
      </c>
      <c r="E192" s="12">
        <v>0</v>
      </c>
      <c r="F192" s="12">
        <v>6</v>
      </c>
      <c r="G192" s="12">
        <v>6</v>
      </c>
      <c r="H192" s="12">
        <v>6</v>
      </c>
      <c r="I192" s="12">
        <v>5</v>
      </c>
      <c r="J192" s="12">
        <v>0</v>
      </c>
      <c r="K192" s="12">
        <v>0</v>
      </c>
      <c r="L192" s="12">
        <f t="shared" si="27"/>
        <v>23</v>
      </c>
      <c r="M192" s="28">
        <f t="shared" si="28"/>
        <v>1</v>
      </c>
      <c r="N192" s="33"/>
      <c r="O192" s="9"/>
      <c r="P192" s="9"/>
      <c r="Q192" s="10"/>
    </row>
    <row r="193" spans="1:17" x14ac:dyDescent="0.2">
      <c r="A193" s="11" t="s">
        <v>68</v>
      </c>
      <c r="B193" s="9" t="s">
        <v>35</v>
      </c>
      <c r="C193" s="9" t="s">
        <v>11</v>
      </c>
      <c r="D193" s="9" t="s">
        <v>12</v>
      </c>
      <c r="E193" s="12">
        <v>0</v>
      </c>
      <c r="F193" s="12">
        <v>3</v>
      </c>
      <c r="G193" s="12">
        <v>3</v>
      </c>
      <c r="H193" s="12">
        <v>3</v>
      </c>
      <c r="I193" s="12">
        <v>6</v>
      </c>
      <c r="J193" s="12">
        <v>0</v>
      </c>
      <c r="K193" s="12">
        <v>0</v>
      </c>
      <c r="L193" s="12">
        <f t="shared" si="27"/>
        <v>15</v>
      </c>
      <c r="M193" s="28">
        <f t="shared" si="28"/>
        <v>1</v>
      </c>
      <c r="N193" s="33"/>
      <c r="O193" s="9"/>
      <c r="P193" s="9"/>
      <c r="Q193" s="10"/>
    </row>
    <row r="194" spans="1:17" x14ac:dyDescent="0.2">
      <c r="A194" s="11" t="s">
        <v>72</v>
      </c>
      <c r="B194" s="9" t="s">
        <v>35</v>
      </c>
      <c r="C194" s="9" t="s">
        <v>11</v>
      </c>
      <c r="D194" s="9" t="s">
        <v>12</v>
      </c>
      <c r="E194" s="12">
        <v>0</v>
      </c>
      <c r="F194" s="12">
        <v>8</v>
      </c>
      <c r="G194" s="12">
        <v>8</v>
      </c>
      <c r="H194" s="12">
        <v>8</v>
      </c>
      <c r="I194" s="12">
        <v>9</v>
      </c>
      <c r="J194" s="12">
        <v>0</v>
      </c>
      <c r="K194" s="12">
        <v>0</v>
      </c>
      <c r="L194" s="12">
        <f t="shared" si="27"/>
        <v>33</v>
      </c>
      <c r="M194" s="28">
        <f t="shared" si="28"/>
        <v>1</v>
      </c>
      <c r="N194" s="33"/>
      <c r="O194" s="9"/>
      <c r="P194" s="9"/>
      <c r="Q194" s="10"/>
    </row>
    <row r="195" spans="1:17" x14ac:dyDescent="0.2">
      <c r="A195" s="11" t="s">
        <v>75</v>
      </c>
      <c r="B195" s="9" t="s">
        <v>35</v>
      </c>
      <c r="C195" s="9" t="s">
        <v>11</v>
      </c>
      <c r="D195" s="9" t="s">
        <v>12</v>
      </c>
      <c r="E195" s="12">
        <v>0</v>
      </c>
      <c r="F195" s="12">
        <v>5</v>
      </c>
      <c r="G195" s="12">
        <v>5</v>
      </c>
      <c r="H195" s="12">
        <v>5</v>
      </c>
      <c r="I195" s="12">
        <v>7</v>
      </c>
      <c r="J195" s="12">
        <v>0</v>
      </c>
      <c r="K195" s="12">
        <v>0</v>
      </c>
      <c r="L195" s="12">
        <f t="shared" si="27"/>
        <v>22</v>
      </c>
      <c r="M195" s="28">
        <f t="shared" si="28"/>
        <v>1</v>
      </c>
      <c r="N195" s="33"/>
      <c r="O195" s="9"/>
      <c r="P195" s="9"/>
      <c r="Q195" s="10"/>
    </row>
    <row r="196" spans="1:17" x14ac:dyDescent="0.2">
      <c r="A196" s="11" t="s">
        <v>76</v>
      </c>
      <c r="B196" s="9" t="s">
        <v>35</v>
      </c>
      <c r="C196" s="9" t="s">
        <v>11</v>
      </c>
      <c r="D196" s="9" t="s">
        <v>12</v>
      </c>
      <c r="E196" s="12">
        <v>5</v>
      </c>
      <c r="F196" s="12">
        <v>5</v>
      </c>
      <c r="G196" s="12">
        <v>5</v>
      </c>
      <c r="H196" s="12">
        <v>5</v>
      </c>
      <c r="I196" s="12">
        <v>5</v>
      </c>
      <c r="J196" s="12">
        <v>5</v>
      </c>
      <c r="K196" s="12">
        <v>0</v>
      </c>
      <c r="L196" s="12">
        <f t="shared" si="27"/>
        <v>30</v>
      </c>
      <c r="M196" s="28">
        <f t="shared" si="28"/>
        <v>1</v>
      </c>
      <c r="N196" s="33"/>
      <c r="O196" s="9"/>
      <c r="P196" s="9"/>
      <c r="Q196" s="10"/>
    </row>
    <row r="197" spans="1:17" x14ac:dyDescent="0.2">
      <c r="A197" s="11" t="s">
        <v>15</v>
      </c>
      <c r="B197" s="9"/>
      <c r="C197" s="9" t="s">
        <v>11</v>
      </c>
      <c r="D197" s="9" t="s">
        <v>12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1400</v>
      </c>
      <c r="L197" s="12">
        <f t="shared" si="27"/>
        <v>1400</v>
      </c>
      <c r="M197" s="28">
        <f t="shared" si="28"/>
        <v>0</v>
      </c>
      <c r="N197" s="33"/>
      <c r="O197" s="9"/>
      <c r="P197" s="9"/>
      <c r="Q197" s="10"/>
    </row>
    <row r="198" spans="1:17" x14ac:dyDescent="0.2">
      <c r="A198" s="11"/>
      <c r="B198" s="9"/>
      <c r="C198" s="9" t="s">
        <v>10</v>
      </c>
      <c r="D198" s="9" t="s">
        <v>5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942000</v>
      </c>
      <c r="L198" s="12">
        <f t="shared" si="27"/>
        <v>942000</v>
      </c>
      <c r="M198" s="28">
        <f t="shared" si="28"/>
        <v>0</v>
      </c>
      <c r="N198" s="33"/>
      <c r="O198" s="9"/>
      <c r="P198" s="9"/>
      <c r="Q198" s="10"/>
    </row>
    <row r="199" spans="1:17" x14ac:dyDescent="0.2">
      <c r="A199" s="11"/>
      <c r="B199" s="9"/>
      <c r="C199" s="9" t="s">
        <v>9</v>
      </c>
      <c r="D199" s="9" t="s">
        <v>5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145000</v>
      </c>
      <c r="L199" s="12">
        <f t="shared" si="27"/>
        <v>145000</v>
      </c>
      <c r="M199" s="28">
        <f t="shared" si="28"/>
        <v>0</v>
      </c>
      <c r="N199" s="33"/>
      <c r="O199" s="9"/>
      <c r="P199" s="9"/>
      <c r="Q199" s="10"/>
    </row>
    <row r="200" spans="1:17" x14ac:dyDescent="0.2">
      <c r="A200" s="11"/>
      <c r="B200" s="9"/>
      <c r="C200" s="9" t="s">
        <v>16</v>
      </c>
      <c r="D200" s="9" t="s">
        <v>17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10</v>
      </c>
      <c r="L200" s="12">
        <f t="shared" si="27"/>
        <v>10</v>
      </c>
      <c r="M200" s="28">
        <f t="shared" si="28"/>
        <v>0</v>
      </c>
      <c r="N200" s="33"/>
      <c r="O200" s="9"/>
      <c r="P200" s="9"/>
      <c r="Q200" s="10"/>
    </row>
    <row r="201" spans="1:17" x14ac:dyDescent="0.2">
      <c r="A201" s="11" t="s">
        <v>77</v>
      </c>
      <c r="B201" s="9" t="s">
        <v>35</v>
      </c>
      <c r="C201" s="9" t="s">
        <v>11</v>
      </c>
      <c r="D201" s="9" t="s">
        <v>12</v>
      </c>
      <c r="E201" s="12">
        <v>0</v>
      </c>
      <c r="F201" s="12">
        <v>2</v>
      </c>
      <c r="G201" s="12">
        <v>2</v>
      </c>
      <c r="H201" s="12">
        <v>2</v>
      </c>
      <c r="I201" s="12">
        <v>4</v>
      </c>
      <c r="J201" s="12">
        <v>0</v>
      </c>
      <c r="K201" s="12">
        <v>0</v>
      </c>
      <c r="L201" s="12">
        <f t="shared" si="27"/>
        <v>10</v>
      </c>
      <c r="M201" s="28">
        <f t="shared" si="28"/>
        <v>1</v>
      </c>
      <c r="N201" s="33"/>
      <c r="O201" s="9"/>
      <c r="P201" s="9"/>
      <c r="Q201" s="10"/>
    </row>
    <row r="202" spans="1:17" x14ac:dyDescent="0.2">
      <c r="A202" s="11" t="s">
        <v>29</v>
      </c>
      <c r="B202" s="9" t="s">
        <v>35</v>
      </c>
      <c r="C202" s="9" t="s">
        <v>11</v>
      </c>
      <c r="D202" s="9" t="s">
        <v>12</v>
      </c>
      <c r="E202" s="12">
        <v>0</v>
      </c>
      <c r="F202" s="12">
        <v>36</v>
      </c>
      <c r="G202" s="12">
        <v>39</v>
      </c>
      <c r="H202" s="12">
        <v>39</v>
      </c>
      <c r="I202" s="12">
        <v>26</v>
      </c>
      <c r="J202" s="12">
        <v>0</v>
      </c>
      <c r="K202" s="12">
        <v>0</v>
      </c>
      <c r="L202" s="12">
        <f t="shared" si="27"/>
        <v>140</v>
      </c>
      <c r="M202" s="28">
        <f t="shared" si="28"/>
        <v>1</v>
      </c>
      <c r="N202" s="33"/>
      <c r="O202" s="9"/>
      <c r="P202" s="9"/>
      <c r="Q202" s="10"/>
    </row>
    <row r="203" spans="1:17" x14ac:dyDescent="0.2">
      <c r="A203" s="11" t="s">
        <v>79</v>
      </c>
      <c r="B203" s="9" t="s">
        <v>35</v>
      </c>
      <c r="C203" s="9" t="s">
        <v>11</v>
      </c>
      <c r="D203" s="9" t="s">
        <v>12</v>
      </c>
      <c r="E203" s="12">
        <v>20</v>
      </c>
      <c r="F203" s="12">
        <v>111</v>
      </c>
      <c r="G203" s="12">
        <v>114</v>
      </c>
      <c r="H203" s="12">
        <v>114</v>
      </c>
      <c r="I203" s="12">
        <v>71</v>
      </c>
      <c r="J203" s="12">
        <v>0</v>
      </c>
      <c r="K203" s="12">
        <v>0</v>
      </c>
      <c r="L203" s="12">
        <f t="shared" si="27"/>
        <v>430</v>
      </c>
      <c r="M203" s="28">
        <f t="shared" si="28"/>
        <v>1</v>
      </c>
      <c r="N203" s="33"/>
      <c r="O203" s="9"/>
      <c r="P203" s="9"/>
      <c r="Q203" s="10"/>
    </row>
    <row r="204" spans="1:17" x14ac:dyDescent="0.2">
      <c r="A204" s="11" t="s">
        <v>81</v>
      </c>
      <c r="B204" s="9" t="s">
        <v>35</v>
      </c>
      <c r="C204" s="9" t="s">
        <v>11</v>
      </c>
      <c r="D204" s="9" t="s">
        <v>12</v>
      </c>
      <c r="E204" s="12">
        <v>0</v>
      </c>
      <c r="F204" s="12">
        <v>8</v>
      </c>
      <c r="G204" s="12">
        <v>8</v>
      </c>
      <c r="H204" s="12">
        <v>8</v>
      </c>
      <c r="I204" s="12">
        <v>10</v>
      </c>
      <c r="J204" s="12">
        <v>0</v>
      </c>
      <c r="K204" s="12">
        <v>0</v>
      </c>
      <c r="L204" s="12">
        <f t="shared" si="27"/>
        <v>34</v>
      </c>
      <c r="M204" s="28">
        <f t="shared" si="28"/>
        <v>1</v>
      </c>
      <c r="N204" s="33"/>
      <c r="O204" s="9"/>
      <c r="P204" s="9"/>
      <c r="Q204" s="10"/>
    </row>
    <row r="205" spans="1:17" x14ac:dyDescent="0.2">
      <c r="A205" s="11" t="s">
        <v>85</v>
      </c>
      <c r="B205" s="9" t="s">
        <v>35</v>
      </c>
      <c r="C205" s="9" t="s">
        <v>11</v>
      </c>
      <c r="D205" s="9" t="s">
        <v>12</v>
      </c>
      <c r="E205" s="12">
        <v>0</v>
      </c>
      <c r="F205" s="12">
        <v>3</v>
      </c>
      <c r="G205" s="12">
        <v>3</v>
      </c>
      <c r="H205" s="12">
        <v>3</v>
      </c>
      <c r="I205" s="12">
        <v>2</v>
      </c>
      <c r="J205" s="12">
        <v>0</v>
      </c>
      <c r="K205" s="12">
        <v>0</v>
      </c>
      <c r="L205" s="12">
        <f t="shared" si="27"/>
        <v>11</v>
      </c>
      <c r="M205" s="28">
        <f t="shared" si="28"/>
        <v>1</v>
      </c>
      <c r="N205" s="33"/>
      <c r="O205" s="9"/>
      <c r="P205" s="9"/>
      <c r="Q205" s="10"/>
    </row>
    <row r="206" spans="1:17" x14ac:dyDescent="0.2">
      <c r="A206" s="11" t="s">
        <v>89</v>
      </c>
      <c r="B206" s="9" t="s">
        <v>35</v>
      </c>
      <c r="C206" s="9" t="s">
        <v>11</v>
      </c>
      <c r="D206" s="9" t="s">
        <v>12</v>
      </c>
      <c r="E206" s="12">
        <v>0</v>
      </c>
      <c r="F206" s="12">
        <v>3</v>
      </c>
      <c r="G206" s="12">
        <v>3</v>
      </c>
      <c r="H206" s="12">
        <v>3</v>
      </c>
      <c r="I206" s="12">
        <v>6</v>
      </c>
      <c r="J206" s="12">
        <v>0</v>
      </c>
      <c r="K206" s="12">
        <v>0</v>
      </c>
      <c r="L206" s="12">
        <f t="shared" si="27"/>
        <v>15</v>
      </c>
      <c r="M206" s="28">
        <f t="shared" si="28"/>
        <v>1</v>
      </c>
      <c r="N206" s="33"/>
      <c r="O206" s="9"/>
      <c r="P206" s="9"/>
      <c r="Q206" s="10"/>
    </row>
    <row r="207" spans="1:17" x14ac:dyDescent="0.2">
      <c r="A207" s="11" t="s">
        <v>96</v>
      </c>
      <c r="B207" s="9" t="s">
        <v>35</v>
      </c>
      <c r="C207" s="9" t="s">
        <v>11</v>
      </c>
      <c r="D207" s="9" t="s">
        <v>12</v>
      </c>
      <c r="E207" s="12">
        <v>0</v>
      </c>
      <c r="F207" s="12">
        <v>3</v>
      </c>
      <c r="G207" s="12">
        <v>3</v>
      </c>
      <c r="H207" s="12">
        <v>3</v>
      </c>
      <c r="I207" s="12">
        <v>2</v>
      </c>
      <c r="J207" s="12">
        <v>0</v>
      </c>
      <c r="K207" s="12">
        <v>0</v>
      </c>
      <c r="L207" s="12">
        <f t="shared" si="27"/>
        <v>11</v>
      </c>
      <c r="M207" s="28">
        <f t="shared" si="28"/>
        <v>1</v>
      </c>
      <c r="N207" s="33"/>
      <c r="O207" s="9"/>
      <c r="P207" s="9"/>
      <c r="Q207" s="10"/>
    </row>
    <row r="208" spans="1:17" x14ac:dyDescent="0.2">
      <c r="A208" s="11" t="s">
        <v>109</v>
      </c>
      <c r="B208" s="9" t="s">
        <v>35</v>
      </c>
      <c r="C208" s="9" t="s">
        <v>11</v>
      </c>
      <c r="D208" s="9" t="s">
        <v>12</v>
      </c>
      <c r="E208" s="12">
        <v>0</v>
      </c>
      <c r="F208" s="12">
        <v>5</v>
      </c>
      <c r="G208" s="12">
        <v>5</v>
      </c>
      <c r="H208" s="12">
        <v>5</v>
      </c>
      <c r="I208" s="12">
        <v>8</v>
      </c>
      <c r="J208" s="12">
        <v>0</v>
      </c>
      <c r="K208" s="12">
        <v>0</v>
      </c>
      <c r="L208" s="12">
        <f t="shared" si="27"/>
        <v>23</v>
      </c>
      <c r="M208" s="28">
        <f t="shared" si="28"/>
        <v>1</v>
      </c>
      <c r="N208" s="33"/>
      <c r="O208" s="9"/>
      <c r="P208" s="9"/>
      <c r="Q208" s="10"/>
    </row>
    <row r="209" spans="1:17" x14ac:dyDescent="0.2">
      <c r="A209" s="11" t="s">
        <v>25</v>
      </c>
      <c r="B209" s="9" t="s">
        <v>35</v>
      </c>
      <c r="C209" s="9" t="s">
        <v>11</v>
      </c>
      <c r="D209" s="9" t="s">
        <v>12</v>
      </c>
      <c r="E209" s="12">
        <v>42</v>
      </c>
      <c r="F209" s="12">
        <v>23</v>
      </c>
      <c r="G209" s="12">
        <v>25</v>
      </c>
      <c r="H209" s="12">
        <v>25</v>
      </c>
      <c r="I209" s="12">
        <v>17</v>
      </c>
      <c r="J209" s="12">
        <v>0</v>
      </c>
      <c r="K209" s="12">
        <v>0</v>
      </c>
      <c r="L209" s="12">
        <f t="shared" si="27"/>
        <v>132</v>
      </c>
      <c r="M209" s="28">
        <f t="shared" si="28"/>
        <v>1</v>
      </c>
      <c r="N209" s="33"/>
      <c r="O209" s="9"/>
      <c r="P209" s="9"/>
      <c r="Q209" s="10"/>
    </row>
    <row r="210" spans="1:17" x14ac:dyDescent="0.2">
      <c r="A210" s="11" t="s">
        <v>111</v>
      </c>
      <c r="B210" s="9" t="s">
        <v>35</v>
      </c>
      <c r="C210" s="9" t="s">
        <v>11</v>
      </c>
      <c r="D210" s="9" t="s">
        <v>12</v>
      </c>
      <c r="E210" s="12">
        <v>0</v>
      </c>
      <c r="F210" s="12">
        <v>13</v>
      </c>
      <c r="G210" s="12">
        <v>13</v>
      </c>
      <c r="H210" s="12">
        <v>13</v>
      </c>
      <c r="I210" s="12">
        <v>11</v>
      </c>
      <c r="J210" s="12">
        <v>0</v>
      </c>
      <c r="K210" s="12">
        <v>0</v>
      </c>
      <c r="L210" s="12">
        <f t="shared" si="27"/>
        <v>50</v>
      </c>
      <c r="M210" s="28">
        <f t="shared" si="28"/>
        <v>1</v>
      </c>
      <c r="N210" s="33"/>
      <c r="O210" s="9"/>
      <c r="P210" s="9"/>
      <c r="Q210" s="10"/>
    </row>
    <row r="211" spans="1:17" x14ac:dyDescent="0.2">
      <c r="A211" s="11" t="s">
        <v>112</v>
      </c>
      <c r="B211" s="9" t="s">
        <v>35</v>
      </c>
      <c r="C211" s="9" t="s">
        <v>11</v>
      </c>
      <c r="D211" s="9" t="s">
        <v>12</v>
      </c>
      <c r="E211" s="12">
        <v>0</v>
      </c>
      <c r="F211" s="12">
        <v>3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f t="shared" si="27"/>
        <v>3</v>
      </c>
      <c r="M211" s="28">
        <f t="shared" si="28"/>
        <v>1</v>
      </c>
      <c r="N211" s="33"/>
      <c r="O211" s="9"/>
      <c r="P211" s="9"/>
      <c r="Q211" s="10"/>
    </row>
    <row r="212" spans="1:17" x14ac:dyDescent="0.2">
      <c r="A212" s="11" t="s">
        <v>113</v>
      </c>
      <c r="B212" s="9" t="s">
        <v>35</v>
      </c>
      <c r="C212" s="9" t="s">
        <v>11</v>
      </c>
      <c r="D212" s="9" t="s">
        <v>12</v>
      </c>
      <c r="E212" s="12">
        <v>6</v>
      </c>
      <c r="F212" s="12">
        <v>2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f t="shared" si="27"/>
        <v>8</v>
      </c>
      <c r="M212" s="28">
        <f t="shared" si="28"/>
        <v>1</v>
      </c>
      <c r="N212" s="33"/>
      <c r="O212" s="9"/>
      <c r="P212" s="9"/>
      <c r="Q212" s="10"/>
    </row>
    <row r="213" spans="1:17" x14ac:dyDescent="0.2">
      <c r="A213" s="11" t="s">
        <v>114</v>
      </c>
      <c r="B213" s="9" t="s">
        <v>35</v>
      </c>
      <c r="C213" s="9" t="s">
        <v>11</v>
      </c>
      <c r="D213" s="9" t="s">
        <v>12</v>
      </c>
      <c r="E213" s="12">
        <v>0</v>
      </c>
      <c r="F213" s="12">
        <v>7</v>
      </c>
      <c r="G213" s="12">
        <v>7</v>
      </c>
      <c r="H213" s="12">
        <v>7</v>
      </c>
      <c r="I213" s="12">
        <v>8</v>
      </c>
      <c r="J213" s="12">
        <v>0</v>
      </c>
      <c r="K213" s="12">
        <v>0</v>
      </c>
      <c r="L213" s="12">
        <f t="shared" si="27"/>
        <v>29</v>
      </c>
      <c r="M213" s="28">
        <f t="shared" si="28"/>
        <v>1</v>
      </c>
      <c r="N213" s="33"/>
      <c r="O213" s="9"/>
      <c r="P213" s="9"/>
      <c r="Q213" s="10"/>
    </row>
    <row r="214" spans="1:17" x14ac:dyDescent="0.2">
      <c r="A214" s="11" t="s">
        <v>115</v>
      </c>
      <c r="B214" s="9" t="s">
        <v>35</v>
      </c>
      <c r="C214" s="9" t="s">
        <v>11</v>
      </c>
      <c r="D214" s="9" t="s">
        <v>12</v>
      </c>
      <c r="E214" s="12">
        <v>0</v>
      </c>
      <c r="F214" s="12">
        <v>3</v>
      </c>
      <c r="G214" s="12">
        <v>3</v>
      </c>
      <c r="H214" s="12">
        <v>3</v>
      </c>
      <c r="I214" s="12">
        <v>5</v>
      </c>
      <c r="J214" s="12">
        <v>0</v>
      </c>
      <c r="K214" s="12">
        <v>0</v>
      </c>
      <c r="L214" s="12">
        <f t="shared" si="27"/>
        <v>14</v>
      </c>
      <c r="M214" s="28">
        <f t="shared" si="28"/>
        <v>1</v>
      </c>
      <c r="N214" s="33"/>
      <c r="O214" s="9"/>
      <c r="P214" s="9"/>
      <c r="Q214" s="10"/>
    </row>
    <row r="215" spans="1:17" x14ac:dyDescent="0.2">
      <c r="A215" s="11" t="s">
        <v>116</v>
      </c>
      <c r="B215" s="9" t="s">
        <v>35</v>
      </c>
      <c r="C215" s="9" t="s">
        <v>11</v>
      </c>
      <c r="D215" s="9" t="s">
        <v>12</v>
      </c>
      <c r="E215" s="12">
        <v>8</v>
      </c>
      <c r="F215" s="12">
        <v>6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f t="shared" si="27"/>
        <v>14</v>
      </c>
      <c r="M215" s="28">
        <f t="shared" si="28"/>
        <v>1</v>
      </c>
      <c r="N215" s="33"/>
      <c r="O215" s="9"/>
      <c r="P215" s="9"/>
      <c r="Q215" s="10"/>
    </row>
    <row r="216" spans="1:17" ht="13.5" thickBot="1" x14ac:dyDescent="0.25">
      <c r="A216" s="21" t="s">
        <v>143</v>
      </c>
      <c r="B216" s="22" t="s">
        <v>35</v>
      </c>
      <c r="C216" s="22" t="s">
        <v>11</v>
      </c>
      <c r="D216" s="22" t="s">
        <v>12</v>
      </c>
      <c r="E216" s="23">
        <v>0</v>
      </c>
      <c r="F216" s="23">
        <v>3</v>
      </c>
      <c r="G216" s="23">
        <v>3</v>
      </c>
      <c r="H216" s="23">
        <v>3</v>
      </c>
      <c r="I216" s="23">
        <v>2</v>
      </c>
      <c r="J216" s="23">
        <v>0</v>
      </c>
      <c r="K216" s="23">
        <v>0</v>
      </c>
      <c r="L216" s="23">
        <f t="shared" si="27"/>
        <v>11</v>
      </c>
      <c r="M216" s="31">
        <f t="shared" si="28"/>
        <v>1</v>
      </c>
      <c r="N216" s="34"/>
      <c r="O216" s="22"/>
      <c r="P216" s="22"/>
      <c r="Q216" s="24"/>
    </row>
    <row r="217" spans="1:17" ht="13.5" thickTop="1" x14ac:dyDescent="0.2"/>
  </sheetData>
  <phoneticPr fontId="2" type="noConversion"/>
  <pageMargins left="0.75" right="0.75" top="1" bottom="1" header="0.5" footer="0.5"/>
  <pageSetup paperSize="17" scale="97" firstPageNumber="12" fitToHeight="3" orientation="landscape" useFirstPageNumber="1" r:id="rId1"/>
  <headerFooter alignWithMargins="0">
    <oddHeader>&amp;L&amp;"Century Schoolbook,Regular"Memorandum
November 8, 2011
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Dowling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Aronson</dc:creator>
  <cp:lastModifiedBy>Mike Aronson</cp:lastModifiedBy>
  <cp:lastPrinted>2017-08-08T18:50:04Z</cp:lastPrinted>
  <dcterms:created xsi:type="dcterms:W3CDTF">2007-02-08T22:20:21Z</dcterms:created>
  <dcterms:modified xsi:type="dcterms:W3CDTF">2017-10-13T23:10:29Z</dcterms:modified>
</cp:coreProperties>
</file>